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555" tabRatio="3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<sst xmlns="http://schemas.openxmlformats.org/spreadsheetml/2006/main" count="31" uniqueCount="23">
  <si>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Angle of attack (degrees)</t>
  </si>
  <si>
    <t>Wind Speed (mph)</t>
  </si>
  <si>
    <t>Lift Force (mN)</t>
  </si>
  <si>
    <t>Drag Force (mN)</t>
  </si>
  <si>
    <t>average Lift Force (mN), corrected for zero reading</t>
  </si>
  <si>
    <t>average Drag Force (mN), corrected for zero reading</t>
  </si>
  <si>
    <t>Activity 2.3.5 #1</t>
  </si>
  <si>
    <t>average L/D ratio, corrected for zero reading</t>
  </si>
  <si>
    <t>average Wind Speed (mph)</t>
  </si>
  <si>
    <t>Activity 2.3.5 #2</t>
  </si>
  <si>
    <t>Activity 2.3.5 #3</t>
  </si>
  <si>
    <t xml:space="preserve"> </t>
  </si>
  <si>
    <t>Lift Force (mN), corrected for zero reading</t>
  </si>
  <si>
    <t>Drag Force (mN), corrected for zero reading</t>
  </si>
  <si>
    <t xml:space="preserve"> L/D ratio, corrected for zero reading</t>
  </si>
  <si>
    <t>Calculated Lift Coefficient</t>
  </si>
  <si>
    <t>1 mN = 0.00022481 lbs</t>
  </si>
  <si>
    <t>p</t>
  </si>
  <si>
    <t>slugs/ft^3</t>
  </si>
  <si>
    <t>estimated from below</t>
  </si>
  <si>
    <t>A</t>
  </si>
  <si>
    <t>ft^2</t>
  </si>
  <si>
    <t>http://wahiduddin.net/calc/calc_da.htm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</si>
</sst>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 wrapText="1"/>
      <protection/>
    </xf>
    <xf numFmtId="0" fontId="47" fillId="0" borderId="0" xfId="60" applyFont="1" applyAlignment="1" applyProtection="1">
      <alignment/>
      <protection/>
    </xf>
    <xf numFmtId="1" fontId="47" fillId="0" borderId="0" xfId="60" applyNumberFormat="1" applyFont="1" applyAlignment="1" applyProtection="1">
      <alignment/>
      <protection/>
    </xf>
    <xf numFmtId="164" fontId="47" fillId="0" borderId="0" xfId="60" applyNumberFormat="1" applyFont="1" applyAlignment="1" applyProtection="1">
      <alignment/>
      <protection/>
    </xf>
    <xf numFmtId="2" fontId="47" fillId="0" borderId="0" xfId="60" applyNumberFormat="1" applyFont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 wrapText="1"/>
      <protection/>
    </xf>
    <xf numFmtId="0" fontId="47" fillId="0" borderId="10" xfId="0" applyFont="1" applyBorder="1" applyAlignment="1" applyProtection="1">
      <alignment horizontal="center"/>
      <protection/>
    </xf>
    <xf numFmtId="0" fontId="48" fillId="0" borderId="0" xfId="60" applyFont="1" applyAlignment="1" applyProtection="1">
      <alignment/>
      <protection/>
    </xf>
    <xf numFmtId="0" fontId="48" fillId="0" borderId="0" xfId="60" applyFont="1" applyAlignment="1" applyProtection="1">
      <alignment wrapText="1"/>
      <protection/>
    </xf>
    <xf numFmtId="0" fontId="48" fillId="0" borderId="0" xfId="60" applyFont="1" applyAlignment="1" applyProtection="1">
      <alignment horizontal="center" wrapText="1"/>
      <protection/>
    </xf>
    <xf numFmtId="0" fontId="49" fillId="0" borderId="0" xfId="0" applyFont="1" applyFill="1" applyAlignment="1" applyProtection="1">
      <alignment horizontal="center" wrapText="1"/>
      <protection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 applyProtection="1">
      <alignment horizontal="center"/>
      <protection locked="0"/>
    </xf>
    <xf numFmtId="0" fontId="49" fillId="0" borderId="10" xfId="0" applyFont="1" applyFill="1" applyBorder="1" applyAlignment="1" applyProtection="1">
      <alignment horizontal="center"/>
      <protection locked="0"/>
    </xf>
    <xf numFmtId="2" fontId="48" fillId="0" borderId="0" xfId="60" applyNumberFormat="1" applyFont="1" applyAlignment="1" applyProtection="1">
      <alignment/>
      <protection/>
    </xf>
    <xf numFmtId="2" fontId="47" fillId="0" borderId="10" xfId="60" applyNumberFormat="1" applyFont="1" applyBorder="1" applyAlignment="1" applyProtection="1">
      <alignment/>
      <protection/>
    </xf>
    <xf numFmtId="1" fontId="48" fillId="0" borderId="0" xfId="60" applyNumberFormat="1" applyFont="1" applyAlignment="1" applyProtection="1">
      <alignment/>
      <protection/>
    </xf>
    <xf numFmtId="1" fontId="48" fillId="0" borderId="0" xfId="60" applyNumberFormat="1" applyFont="1" applyAlignment="1" applyProtection="1">
      <alignment horizontal="center" wrapText="1"/>
      <protection/>
    </xf>
    <xf numFmtId="1" fontId="47" fillId="0" borderId="10" xfId="60" applyNumberFormat="1" applyFont="1" applyBorder="1" applyAlignment="1" applyProtection="1">
      <alignment/>
      <protection/>
    </xf>
    <xf numFmtId="2" fontId="48" fillId="0" borderId="0" xfId="60" applyNumberFormat="1" applyFont="1" applyAlignment="1" applyProtection="1">
      <alignment wrapText="1"/>
      <protection/>
    </xf>
    <xf numFmtId="0" fontId="45" fillId="0" borderId="0" xfId="0" applyFont="1" applyAlignment="1" applyProtection="1">
      <alignment/>
      <protection/>
    </xf>
    <xf numFmtId="1" fontId="47" fillId="0" borderId="11" xfId="60" applyNumberFormat="1" applyFont="1" applyBorder="1" applyAlignment="1" applyProtection="1">
      <alignment/>
      <protection/>
    </xf>
    <xf numFmtId="2" fontId="47" fillId="0" borderId="11" xfId="60" applyNumberFormat="1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/>
      <protection locked="0"/>
    </xf>
    <xf numFmtId="1" fontId="47" fillId="0" borderId="0" xfId="60" applyNumberFormat="1" applyFont="1" applyBorder="1" applyAlignment="1" applyProtection="1">
      <alignment/>
      <protection/>
    </xf>
    <xf numFmtId="2" fontId="47" fillId="0" borderId="0" xfId="60" applyNumberFormat="1" applyFont="1" applyBorder="1" applyAlignment="1" applyProtection="1">
      <alignment/>
      <protection/>
    </xf>
    <xf numFmtId="0" fontId="49" fillId="0" borderId="0" xfId="0" applyFont="1" applyFill="1" applyBorder="1" applyAlignment="1">
      <alignment horizontal="center"/>
    </xf>
    <xf numFmtId="164" fontId="47" fillId="0" borderId="11" xfId="60" applyNumberFormat="1" applyFont="1" applyBorder="1" applyAlignment="1" applyProtection="1">
      <alignment/>
      <protection/>
    </xf>
    <xf numFmtId="0" fontId="47" fillId="0" borderId="0" xfId="60" applyFont="1" applyBorder="1" applyAlignment="1" applyProtection="1">
      <alignment/>
      <protection/>
    </xf>
    <xf numFmtId="164" fontId="47" fillId="0" borderId="0" xfId="60" applyNumberFormat="1" applyFont="1" applyBorder="1" applyAlignment="1" applyProtection="1">
      <alignment/>
      <protection/>
    </xf>
    <xf numFmtId="0" fontId="50" fillId="0" borderId="0" xfId="0" applyFont="1" applyFill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 horizontal="center"/>
      <protection locked="0"/>
    </xf>
    <xf numFmtId="0" fontId="51" fillId="0" borderId="0" xfId="60" applyFont="1" applyAlignment="1" applyProtection="1">
      <alignment horizontal="center" wrapText="1"/>
      <protection/>
    </xf>
    <xf numFmtId="165" fontId="52" fillId="0" borderId="0" xfId="60" applyNumberFormat="1" applyFont="1" applyAlignment="1" applyProtection="1">
      <alignment/>
      <protection/>
    </xf>
    <xf numFmtId="165" fontId="52" fillId="0" borderId="11" xfId="60" applyNumberFormat="1" applyFont="1" applyBorder="1" applyAlignment="1" applyProtection="1">
      <alignment/>
      <protection/>
    </xf>
    <xf numFmtId="0" fontId="52" fillId="0" borderId="0" xfId="60" applyFont="1" applyAlignment="1" applyProtection="1">
      <alignment/>
      <protection/>
    </xf>
    <xf numFmtId="0" fontId="52" fillId="0" borderId="0" xfId="60" applyFont="1" applyBorder="1" applyAlignment="1" applyProtection="1">
      <alignment/>
      <protection/>
    </xf>
    <xf numFmtId="164" fontId="52" fillId="0" borderId="0" xfId="6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3575"/>
          <c:w val="0.74625"/>
          <c:h val="0.7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Sheet1!$S$4:$S$9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15.0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Sheet1!$S$10:$S$15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Sheet1!$S$16:$S$21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5.2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Sheet1!$S$22:$S$27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Sheet1!$Q$28:$Q$33</c:f>
              <c:numCache/>
            </c:numRef>
          </c:xVal>
          <c:yVal>
            <c:numRef>
              <c:f>Sheet1!$S$28:$S$33</c:f>
              <c:numCache/>
            </c:numRef>
          </c:yVal>
          <c:smooth val="0"/>
        </c:ser>
        <c:axId val="50886584"/>
        <c:axId val="55326073"/>
      </c:scatterChart>
      <c:valAx>
        <c:axId val="50886584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26073"/>
        <c:crosses val="autoZero"/>
        <c:crossBetween val="midCat"/>
        <c:dispUnits/>
        <c:majorUnit val="10"/>
      </c:valAx>
      <c:valAx>
        <c:axId val="553260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865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7425"/>
          <c:w val="0.134"/>
          <c:h val="0.3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Drag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3575"/>
          <c:w val="0.74625"/>
          <c:h val="0.7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Sheet1!$T$4:$T$9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15.0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Sheet1!$T$10:$T$15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Sheet1!$T$16:$T$21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5.2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Sheet1!$T$22:$T$27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Sheet1!$Q$28:$Q$33</c:f>
              <c:numCache/>
            </c:numRef>
          </c:xVal>
          <c:yVal>
            <c:numRef>
              <c:f>Sheet1!$T$28:$T$33</c:f>
              <c:numCache/>
            </c:numRef>
          </c:yVal>
          <c:smooth val="0"/>
        </c:ser>
        <c:axId val="28172610"/>
        <c:axId val="52226899"/>
      </c:scatterChart>
      <c:valAx>
        <c:axId val="28172610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26899"/>
        <c:crosses val="autoZero"/>
        <c:crossBetween val="midCat"/>
        <c:dispUnits/>
        <c:majorUnit val="10"/>
      </c:valAx>
      <c:valAx>
        <c:axId val="522268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Drag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726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7425"/>
          <c:w val="0.134"/>
          <c:h val="0.3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 to Drag Ratio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15"/>
          <c:w val="0.74425"/>
          <c:h val="0.7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Sheet1!$U$4:$U$9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15.0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Sheet1!$U$10:$U$15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Sheet1!$U$16:$U$21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5.2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Sheet1!$U$22:$U$27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Sheet1!$Q$28:$Q$35</c:f>
              <c:numCache/>
            </c:numRef>
          </c:xVal>
          <c:yVal>
            <c:numRef>
              <c:f>Sheet1!$U$28:$U$35</c:f>
              <c:numCache/>
            </c:numRef>
          </c:yVal>
          <c:smooth val="0"/>
        </c:ser>
        <c:axId val="280044"/>
        <c:axId val="2520397"/>
      </c:scatterChart>
      <c:valAx>
        <c:axId val="280044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0397"/>
        <c:crosses val="autoZero"/>
        <c:crossBetween val="midCat"/>
        <c:dispUnits/>
        <c:majorUnit val="10"/>
      </c:valAx>
      <c:valAx>
        <c:axId val="2520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L/D Ratio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0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6075"/>
          <c:w val="0.134"/>
          <c:h val="0.3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Wind Speed on Lift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12025"/>
          <c:w val="0.697"/>
          <c:h val="0.87675"/>
        </c:manualLayout>
      </c:layout>
      <c:scatterChart>
        <c:scatterStyle val="lineMarker"/>
        <c:varyColors val="0"/>
        <c:ser>
          <c:idx val="7"/>
          <c:order val="0"/>
          <c:tx>
            <c:strRef>
              <c:f>Sheet1!$I$29</c:f>
              <c:strCache>
                <c:ptCount val="1"/>
                <c:pt idx="0">
                  <c:v>50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Sheet1!$J$29:$J$33</c:f>
              <c:numCache/>
            </c:numRef>
          </c:xVal>
          <c:yVal>
            <c:numRef>
              <c:f>Sheet1!$L$29:$L$33</c:f>
              <c:numCache/>
            </c:numRef>
          </c:yVal>
          <c:smooth val="0"/>
        </c:ser>
        <c:ser>
          <c:idx val="6"/>
          <c:order val="1"/>
          <c:tx>
            <c:strRef>
              <c:f>Sheet1!$I$24</c:f>
              <c:strCache>
                <c:ptCount val="1"/>
                <c:pt idx="0">
                  <c:v>40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Sheet1!$J$24:$J$28</c:f>
              <c:numCache/>
            </c:numRef>
          </c:xVal>
          <c:yVal>
            <c:numRef>
              <c:f>Sheet1!$L$24:$L$28</c:f>
              <c:numCache/>
            </c:numRef>
          </c:yVal>
          <c:smooth val="0"/>
        </c:ser>
        <c:ser>
          <c:idx val="4"/>
          <c:order val="2"/>
          <c:tx>
            <c:strRef>
              <c:f>Sheet1!$I$19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Sheet1!$J$19:$J$23</c:f>
              <c:numCache/>
            </c:numRef>
          </c:xVal>
          <c:yVal>
            <c:numRef>
              <c:f>Sheet1!$L$19:$L$23</c:f>
              <c:numCache/>
            </c:numRef>
          </c:yVal>
          <c:smooth val="0"/>
        </c:ser>
        <c:ser>
          <c:idx val="3"/>
          <c:order val="3"/>
          <c:tx>
            <c:strRef>
              <c:f>Sheet1!$I$14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Sheet1!$J$14:$J$18</c:f>
              <c:numCache/>
            </c:numRef>
          </c:xVal>
          <c:yVal>
            <c:numRef>
              <c:f>Sheet1!$L$14:$L$18</c:f>
              <c:numCache/>
            </c:numRef>
          </c:yVal>
          <c:smooth val="0"/>
        </c:ser>
        <c:ser>
          <c:idx val="5"/>
          <c:order val="4"/>
          <c:tx>
            <c:strRef>
              <c:f>Sheet1!$I$9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R² =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0.9537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Sheet1!$J$9:$J$13</c:f>
              <c:numCache/>
            </c:numRef>
          </c:xVal>
          <c:yVal>
            <c:numRef>
              <c:f>Sheet1!$L$9:$L$13</c:f>
              <c:numCache/>
            </c:numRef>
          </c:yVal>
          <c:smooth val="0"/>
        </c:ser>
        <c:ser>
          <c:idx val="0"/>
          <c:order val="5"/>
          <c:tx>
            <c:strRef>
              <c:f>Sheet1!$I$4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Sheet1!$J$4:$J$8</c:f>
              <c:numCache/>
            </c:numRef>
          </c:xVal>
          <c:yVal>
            <c:numRef>
              <c:f>Sheet1!$L$4:$L$8</c:f>
              <c:numCache/>
            </c:numRef>
          </c:yVal>
          <c:smooth val="0"/>
        </c:ser>
        <c:axId val="22683574"/>
        <c:axId val="2825575"/>
      </c:scatterChart>
      <c:valAx>
        <c:axId val="2268357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Wind Speed (mph)</a:t>
                </a:r>
              </a:p>
            </c:rich>
          </c:tx>
          <c:layout>
            <c:manualLayout>
              <c:xMode val="factor"/>
              <c:yMode val="factor"/>
              <c:x val="0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5575"/>
        <c:crosses val="autoZero"/>
        <c:crossBetween val="midCat"/>
        <c:dispUnits/>
      </c:valAx>
      <c:valAx>
        <c:axId val="2825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835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814"/>
          <c:y val="0.31925"/>
          <c:w val="0.175"/>
          <c:h val="0.4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Wind Speed on Drag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2125"/>
          <c:w val="0.703"/>
          <c:h val="0.81475"/>
        </c:manualLayout>
      </c:layout>
      <c:scatterChart>
        <c:scatterStyle val="lineMarker"/>
        <c:varyColors val="0"/>
        <c:ser>
          <c:idx val="7"/>
          <c:order val="0"/>
          <c:tx>
            <c:strRef>
              <c:f>Sheet1!$I$29</c:f>
              <c:strCache>
                <c:ptCount val="1"/>
                <c:pt idx="0">
                  <c:v>50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Sheet1!$J$29:$J$33</c:f>
              <c:numCache/>
            </c:numRef>
          </c:xVal>
          <c:yVal>
            <c:numRef>
              <c:f>Sheet1!$M$29:$M$33</c:f>
              <c:numCache/>
            </c:numRef>
          </c:yVal>
          <c:smooth val="0"/>
        </c:ser>
        <c:ser>
          <c:idx val="6"/>
          <c:order val="1"/>
          <c:tx>
            <c:strRef>
              <c:f>Sheet1!$I$24</c:f>
              <c:strCache>
                <c:ptCount val="1"/>
                <c:pt idx="0">
                  <c:v>40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Sheet1!$J$24:$J$28</c:f>
              <c:numCache/>
            </c:numRef>
          </c:xVal>
          <c:yVal>
            <c:numRef>
              <c:f>Sheet1!$M$24:$M$28</c:f>
              <c:numCache/>
            </c:numRef>
          </c:yVal>
          <c:smooth val="0"/>
        </c:ser>
        <c:ser>
          <c:idx val="4"/>
          <c:order val="2"/>
          <c:tx>
            <c:strRef>
              <c:f>Sheet1!$I$19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Sheet1!$J$19:$J$23</c:f>
              <c:numCache/>
            </c:numRef>
          </c:xVal>
          <c:yVal>
            <c:numRef>
              <c:f>Sheet1!$M$19:$M$23</c:f>
              <c:numCache/>
            </c:numRef>
          </c:yVal>
          <c:smooth val="0"/>
        </c:ser>
        <c:ser>
          <c:idx val="3"/>
          <c:order val="3"/>
          <c:tx>
            <c:strRef>
              <c:f>Sheet1!$I$14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Sheet1!$J$14:$J$18</c:f>
              <c:numCache/>
            </c:numRef>
          </c:xVal>
          <c:yVal>
            <c:numRef>
              <c:f>Sheet1!$M$14:$M$18</c:f>
              <c:numCache/>
            </c:numRef>
          </c:yVal>
          <c:smooth val="0"/>
        </c:ser>
        <c:ser>
          <c:idx val="5"/>
          <c:order val="4"/>
          <c:tx>
            <c:strRef>
              <c:f>Sheet1!$I$9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Sheet1!$J$9:$J$13</c:f>
              <c:numCache/>
            </c:numRef>
          </c:xVal>
          <c:yVal>
            <c:numRef>
              <c:f>Sheet1!$M$9:$M$13</c:f>
              <c:numCache/>
            </c:numRef>
          </c:yVal>
          <c:smooth val="0"/>
        </c:ser>
        <c:ser>
          <c:idx val="0"/>
          <c:order val="5"/>
          <c:tx>
            <c:strRef>
              <c:f>Sheet1!$I$4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Sheet1!$J$4:$J$8</c:f>
              <c:numCache/>
            </c:numRef>
          </c:xVal>
          <c:yVal>
            <c:numRef>
              <c:f>Sheet1!$M$4:$M$8</c:f>
              <c:numCache/>
            </c:numRef>
          </c:yVal>
          <c:smooth val="0"/>
        </c:ser>
        <c:axId val="25430176"/>
        <c:axId val="27544993"/>
      </c:scatterChart>
      <c:valAx>
        <c:axId val="25430176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Wind Speed (mph)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44993"/>
        <c:crosses val="autoZero"/>
        <c:crossBetween val="midCat"/>
        <c:dispUnits/>
      </c:valAx>
      <c:valAx>
        <c:axId val="27544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Drag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301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8135"/>
          <c:y val="0.316"/>
          <c:w val="0.1755"/>
          <c:h val="0.4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 Coefficient</a:t>
            </a:r>
          </a:p>
        </c:rich>
      </c:tx>
      <c:layout>
        <c:manualLayout>
          <c:xMode val="factor"/>
          <c:yMode val="factor"/>
          <c:x val="-0.004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2355"/>
          <c:w val="0.746"/>
          <c:h val="0.6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Sheet1!$R$4:$R$9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15.0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Sheet1!$R$10:$R$15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Sheet1!$R$16:$R$21</c:f>
              <c:numCache/>
            </c:numRef>
          </c:yVal>
          <c:smooth val="0"/>
        </c:ser>
        <c:axId val="46578346"/>
        <c:axId val="16551931"/>
      </c:scatterChart>
      <c:valAx>
        <c:axId val="46578346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51931"/>
        <c:crosses val="autoZero"/>
        <c:crossBetween val="midCat"/>
        <c:dispUnits/>
        <c:majorUnit val="10"/>
      </c:valAx>
      <c:valAx>
        <c:axId val="165519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Coefficient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783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"/>
          <c:y val="0.5"/>
          <c:w val="0.13325"/>
          <c:h val="0.2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0.8145</cdr:x>
      <cdr:y>0.427</cdr:y>
    </cdr:from>
    <cdr:to>
      <cdr:x>0.816</cdr:x>
      <cdr:y>0.433</cdr:y>
    </cdr:to>
    <cdr:sp>
      <cdr:nvSpPr>
        <cdr:cNvPr id="1" name="TextBox 1"/>
        <cdr:cNvSpPr txBox="1">
          <a:spLocks noChangeArrowheads="1"/>
        </cdr:cNvSpPr>
      </cdr:nvSpPr>
      <cdr:spPr>
        <a:xfrm>
          <a:off x="3590925" y="12287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0.8145</cdr:x>
      <cdr:y>0.42725</cdr:y>
    </cdr:from>
    <cdr:to>
      <cdr:x>0.816</cdr:x>
      <cdr:y>0.433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0" y="12287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400050</xdr:colOff>
      <xdr:row>3</xdr:row>
      <xdr:rowOff>76200</xdr:rowOff>
    </xdr:from>
    <xdr:to>
      <xdr:col>29</xdr:col>
      <xdr:colOff>95250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2849225" y="2457450"/>
        <a:ext cx="4419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476250</xdr:colOff>
      <xdr:row>19</xdr:row>
      <xdr:rowOff>57150</xdr:rowOff>
    </xdr:from>
    <xdr:to>
      <xdr:col>29</xdr:col>
      <xdr:colOff>171450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12925425" y="5514975"/>
        <a:ext cx="44196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476250</xdr:colOff>
      <xdr:row>34</xdr:row>
      <xdr:rowOff>171450</xdr:rowOff>
    </xdr:from>
    <xdr:to>
      <xdr:col>29</xdr:col>
      <xdr:colOff>171450</xdr:colOff>
      <xdr:row>49</xdr:row>
      <xdr:rowOff>171450</xdr:rowOff>
    </xdr:to>
    <xdr:graphicFrame>
      <xdr:nvGraphicFramePr>
        <xdr:cNvPr id="3" name="Chart 3"/>
        <xdr:cNvGraphicFramePr/>
      </xdr:nvGraphicFramePr>
      <xdr:xfrm>
        <a:off x="12925425" y="8515350"/>
        <a:ext cx="4419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0</xdr:colOff>
      <xdr:row>3</xdr:row>
      <xdr:rowOff>95250</xdr:rowOff>
    </xdr:from>
    <xdr:to>
      <xdr:col>37</xdr:col>
      <xdr:colOff>304800</xdr:colOff>
      <xdr:row>20</xdr:row>
      <xdr:rowOff>76200</xdr:rowOff>
    </xdr:to>
    <xdr:graphicFrame>
      <xdr:nvGraphicFramePr>
        <xdr:cNvPr id="4" name="Chart 4"/>
        <xdr:cNvGraphicFramePr/>
      </xdr:nvGraphicFramePr>
      <xdr:xfrm>
        <a:off x="17764125" y="2476500"/>
        <a:ext cx="443865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590550</xdr:colOff>
      <xdr:row>22</xdr:row>
      <xdr:rowOff>85725</xdr:rowOff>
    </xdr:from>
    <xdr:to>
      <xdr:col>37</xdr:col>
      <xdr:colOff>295275</xdr:colOff>
      <xdr:row>39</xdr:row>
      <xdr:rowOff>38100</xdr:rowOff>
    </xdr:to>
    <xdr:graphicFrame>
      <xdr:nvGraphicFramePr>
        <xdr:cNvPr id="5" name="Chart 5"/>
        <xdr:cNvGraphicFramePr/>
      </xdr:nvGraphicFramePr>
      <xdr:xfrm>
        <a:off x="17764125" y="6115050"/>
        <a:ext cx="44291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28</xdr:col>
      <xdr:colOff>85725</xdr:colOff>
      <xdr:row>22</xdr:row>
      <xdr:rowOff>85725</xdr:rowOff>
    </xdr:from>
    <xdr:ext cx="628650" cy="361950"/>
    <xdr:sp>
      <xdr:nvSpPr>
        <xdr:cNvPr id="6" name="TextBox 6"/>
        <xdr:cNvSpPr txBox="1">
          <a:spLocks noChangeArrowheads="1"/>
        </xdr:cNvSpPr>
      </xdr:nvSpPr>
      <xdr:spPr>
        <a:xfrm>
          <a:off x="16668750" y="6115050"/>
          <a:ext cx="628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xdr:txBody>
    </xdr:sp>
    <xdr:clientData/>
  </xdr:oneCellAnchor>
  <xdr:oneCellAnchor>
    <xdr:from>
      <xdr:col>28</xdr:col>
      <xdr:colOff>85725</xdr:colOff>
      <xdr:row>38</xdr:row>
      <xdr:rowOff>57150</xdr:rowOff>
    </xdr:from>
    <xdr:ext cx="628650" cy="352425"/>
    <xdr:sp>
      <xdr:nvSpPr>
        <xdr:cNvPr id="7" name="TextBox 7"/>
        <xdr:cNvSpPr txBox="1">
          <a:spLocks noChangeArrowheads="1"/>
        </xdr:cNvSpPr>
      </xdr:nvSpPr>
      <xdr:spPr>
        <a:xfrm>
          <a:off x="16668750" y="9163050"/>
          <a:ext cx="628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xdr:txBody>
    </xdr:sp>
    <xdr:clientData/>
  </xdr:oneCellAnchor>
  <xdr:oneCellAnchor>
    <xdr:from>
      <xdr:col>36</xdr:col>
      <xdr:colOff>57150</xdr:colOff>
      <xdr:row>7</xdr:row>
      <xdr:rowOff>85725</xdr:rowOff>
    </xdr:from>
    <xdr:ext cx="828675" cy="361950"/>
    <xdr:sp>
      <xdr:nvSpPr>
        <xdr:cNvPr id="8" name="TextBox 8"/>
        <xdr:cNvSpPr txBox="1">
          <a:spLocks noChangeArrowheads="1"/>
        </xdr:cNvSpPr>
      </xdr:nvSpPr>
      <xdr:spPr>
        <a:xfrm>
          <a:off x="21364575" y="322897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Angle of attack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(degrees)</a:t>
          </a:r>
        </a:p>
      </xdr:txBody>
    </xdr:sp>
    <xdr:clientData/>
  </xdr:oneCellAnchor>
  <xdr:oneCellAnchor>
    <xdr:from>
      <xdr:col>36</xdr:col>
      <xdr:colOff>57150</xdr:colOff>
      <xdr:row>26</xdr:row>
      <xdr:rowOff>85725</xdr:rowOff>
    </xdr:from>
    <xdr:ext cx="828675" cy="361950"/>
    <xdr:sp>
      <xdr:nvSpPr>
        <xdr:cNvPr id="9" name="TextBox 10"/>
        <xdr:cNvSpPr txBox="1">
          <a:spLocks noChangeArrowheads="1"/>
        </xdr:cNvSpPr>
      </xdr:nvSpPr>
      <xdr:spPr>
        <a:xfrm>
          <a:off x="21364575" y="688657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Angle of attack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(degrees)</a:t>
          </a:r>
        </a:p>
      </xdr:txBody>
    </xdr:sp>
    <xdr:clientData/>
  </xdr:oneCellAnchor>
  <xdr:twoCellAnchor editAs="oneCell">
    <xdr:from>
      <xdr:col>9</xdr:col>
      <xdr:colOff>0</xdr:colOff>
      <xdr:row>38</xdr:row>
      <xdr:rowOff>0</xdr:rowOff>
    </xdr:from>
    <xdr:to>
      <xdr:col>16</xdr:col>
      <xdr:colOff>428625</xdr:colOff>
      <xdr:row>60</xdr:row>
      <xdr:rowOff>47625</xdr:rowOff>
    </xdr:to>
    <xdr:pic>
      <xdr:nvPicPr>
        <xdr:cNvPr id="10" name="Picture 1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62575" y="9105900"/>
          <a:ext cx="4562475" cy="423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38</xdr:col>
      <xdr:colOff>209550</xdr:colOff>
      <xdr:row>3</xdr:row>
      <xdr:rowOff>95250</xdr:rowOff>
    </xdr:from>
    <xdr:to>
      <xdr:col>45</xdr:col>
      <xdr:colOff>409575</xdr:colOff>
      <xdr:row>18</xdr:row>
      <xdr:rowOff>95250</xdr:rowOff>
    </xdr:to>
    <xdr:graphicFrame>
      <xdr:nvGraphicFramePr>
        <xdr:cNvPr id="11" name="Chart 1"/>
        <xdr:cNvGraphicFramePr/>
      </xdr:nvGraphicFramePr>
      <xdr:xfrm>
        <a:off x="22698075" y="2476500"/>
        <a:ext cx="4448175" cy="2886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61"/>
  <sheetViews>
    <sheetView tabSelected="1" zoomScale="64" zoomScaleNormal="64" zoomScalePageLayoutView="0" workbookViewId="0" topLeftCell="A1">
      <pane ySplit="2580" topLeftCell="A3" activePane="bottomLeft" state="split"/>
      <selection pane="topLeft" activeCell="Q1" sqref="Q1:Q16384"/>
      <selection pane="bottomLeft" activeCell="R22" sqref="R22"/>
    </sheetView>
  </sheetViews>
  <sheetFormatPr defaultColWidth="9.140625" defaultRowHeight="15"/>
  <cols>
    <col min="1" max="1" width="8.8515625" style="8" customWidth="1"/>
    <col min="2" max="4" width="8.8515625" style="15" customWidth="1"/>
    <col min="5" max="6" width="8.8515625" style="5" customWidth="1"/>
    <col min="7" max="7" width="9.57421875" style="7" bestFit="1" customWidth="1"/>
    <col min="8" max="21" width="8.8515625" style="4" customWidth="1"/>
    <col min="22" max="39" width="8.8515625" style="2" customWidth="1"/>
  </cols>
  <sheetData>
    <row r="2" spans="5:31" ht="52.5" customHeight="1">
      <c r="E2" s="20"/>
      <c r="F2" s="20"/>
      <c r="G2" s="18"/>
      <c r="H2" s="11"/>
      <c r="I2" s="12" t="s">
        <v>6</v>
      </c>
      <c r="J2" s="11"/>
      <c r="K2" s="11"/>
      <c r="L2" s="11"/>
      <c r="M2" s="11"/>
      <c r="N2" s="11"/>
      <c r="O2" s="11"/>
      <c r="P2" s="12" t="s">
        <v>9</v>
      </c>
      <c r="Q2" s="12"/>
      <c r="R2" s="12"/>
      <c r="S2" s="11"/>
      <c r="T2" s="11"/>
      <c r="U2" s="11"/>
      <c r="AE2" s="3" t="s">
        <v>10</v>
      </c>
    </row>
    <row r="3" spans="1:39" s="1" customFormat="1" ht="120">
      <c r="A3" s="9" t="s">
        <v>0</v>
      </c>
      <c r="B3" s="14" t="s">
        <v>1</v>
      </c>
      <c r="C3" s="14" t="s">
        <v>2</v>
      </c>
      <c r="D3" s="14" t="s">
        <v>3</v>
      </c>
      <c r="E3" s="21" t="s">
        <v>12</v>
      </c>
      <c r="F3" s="21" t="s">
        <v>13</v>
      </c>
      <c r="G3" s="23" t="s">
        <v>14</v>
      </c>
      <c r="H3" s="12"/>
      <c r="I3" s="13" t="s">
        <v>0</v>
      </c>
      <c r="J3" s="13" t="s">
        <v>1</v>
      </c>
      <c r="K3" s="37" t="s">
        <v>15</v>
      </c>
      <c r="L3" s="13" t="s">
        <v>4</v>
      </c>
      <c r="M3" s="13" t="s">
        <v>5</v>
      </c>
      <c r="N3" s="12" t="s">
        <v>7</v>
      </c>
      <c r="O3" s="12"/>
      <c r="P3" s="13" t="s">
        <v>8</v>
      </c>
      <c r="Q3" s="13" t="s">
        <v>0</v>
      </c>
      <c r="R3" s="37" t="s">
        <v>15</v>
      </c>
      <c r="S3" s="13" t="s">
        <v>4</v>
      </c>
      <c r="T3" s="13" t="s">
        <v>5</v>
      </c>
      <c r="U3" s="12" t="s">
        <v>7</v>
      </c>
      <c r="V3" s="3"/>
      <c r="W3" s="12" t="s">
        <v>6</v>
      </c>
      <c r="X3" s="2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21" ht="15">
      <c r="A4" s="8">
        <v>0</v>
      </c>
      <c r="B4" s="16">
        <v>16.2</v>
      </c>
      <c r="C4" s="16">
        <v>80</v>
      </c>
      <c r="D4" s="16">
        <v>49</v>
      </c>
      <c r="E4" s="5">
        <f>IF(B4="","",C4-C$8)</f>
        <v>75</v>
      </c>
      <c r="F4" s="5">
        <f>IF(B4="","",D4-D$8)</f>
        <v>44</v>
      </c>
      <c r="G4" s="7">
        <f>IF(B4="","",E4/F4)</f>
        <v>1.7045454545454546</v>
      </c>
      <c r="I4" s="5">
        <f>IF(B4="","",A4)</f>
        <v>0</v>
      </c>
      <c r="J4" s="6">
        <f>IF(B4="","",B4)</f>
        <v>16.2</v>
      </c>
      <c r="K4" s="38">
        <f>2*L4*0.00022481/K$36/J4^2/K$37</f>
        <v>0.3215058821187746</v>
      </c>
      <c r="L4" s="5">
        <f aca="true" t="shared" si="0" ref="L4:L33">E4</f>
        <v>75</v>
      </c>
      <c r="M4" s="5">
        <f aca="true" t="shared" si="1" ref="M4:M33">F4</f>
        <v>44</v>
      </c>
      <c r="N4" s="7">
        <f>IF(B4="",B4,G4)</f>
        <v>1.7045454545454546</v>
      </c>
      <c r="P4" s="6">
        <f>J4</f>
        <v>16.2</v>
      </c>
      <c r="Q4" s="5">
        <f>I4</f>
        <v>0</v>
      </c>
      <c r="R4" s="38">
        <f>K4</f>
        <v>0.3215058821187746</v>
      </c>
      <c r="S4" s="5">
        <f>L4</f>
        <v>75</v>
      </c>
      <c r="T4" s="5">
        <f>M4</f>
        <v>44</v>
      </c>
      <c r="U4" s="7">
        <f>N4</f>
        <v>1.7045454545454546</v>
      </c>
    </row>
    <row r="5" spans="1:21" ht="15">
      <c r="A5" s="8">
        <v>0</v>
      </c>
      <c r="B5" s="16">
        <v>15</v>
      </c>
      <c r="C5" s="16">
        <v>74</v>
      </c>
      <c r="D5" s="16">
        <v>44</v>
      </c>
      <c r="E5" s="5">
        <f>IF(B5="","",C5-C$8)</f>
        <v>69</v>
      </c>
      <c r="F5" s="5">
        <f>IF(B5="","",D5-D$8)</f>
        <v>39</v>
      </c>
      <c r="G5" s="7">
        <f>IF(B5="","",E5/F5)</f>
        <v>1.7692307692307692</v>
      </c>
      <c r="I5" s="5">
        <f>IF(B5="","",A5)</f>
        <v>0</v>
      </c>
      <c r="J5" s="6">
        <f aca="true" t="shared" si="2" ref="J5:J33">IF(B5="","",B5)</f>
        <v>15</v>
      </c>
      <c r="K5" s="38">
        <f aca="true" t="shared" si="3" ref="K5:K32">2*L5*0.00022481/K$36/J5^2/K$37</f>
        <v>0.3450041040310716</v>
      </c>
      <c r="L5" s="5">
        <f t="shared" si="0"/>
        <v>69</v>
      </c>
      <c r="M5" s="5">
        <f t="shared" si="1"/>
        <v>39</v>
      </c>
      <c r="N5" s="7">
        <f>IF(B5="",B5,G5)</f>
        <v>1.7692307692307692</v>
      </c>
      <c r="P5" s="6">
        <f>J9</f>
        <v>16.4</v>
      </c>
      <c r="Q5" s="5">
        <f>I9</f>
        <v>10</v>
      </c>
      <c r="R5" s="38">
        <f>K9</f>
        <v>1.1126322122280798</v>
      </c>
      <c r="S5" s="5">
        <f>L9</f>
        <v>266</v>
      </c>
      <c r="T5" s="5">
        <f>M9</f>
        <v>144</v>
      </c>
      <c r="U5" s="7">
        <f>N9</f>
        <v>1.8472222222222223</v>
      </c>
    </row>
    <row r="6" spans="1:21" ht="15">
      <c r="A6" s="8">
        <v>0</v>
      </c>
      <c r="B6" s="16">
        <v>10.3</v>
      </c>
      <c r="C6" s="16">
        <v>37</v>
      </c>
      <c r="D6" s="16">
        <v>21</v>
      </c>
      <c r="E6" s="5">
        <f>IF(B6="","",C6-C$8)</f>
        <v>32</v>
      </c>
      <c r="F6" s="5">
        <f>IF(B6="","",D6-D$8)</f>
        <v>16</v>
      </c>
      <c r="G6" s="7">
        <f>IF(B6="","",E6/F6)</f>
        <v>2</v>
      </c>
      <c r="I6" s="5">
        <f>IF(B6="","",A6)</f>
        <v>0</v>
      </c>
      <c r="J6" s="6">
        <f t="shared" si="2"/>
        <v>10.3</v>
      </c>
      <c r="K6" s="38">
        <f t="shared" si="3"/>
        <v>0.33933856392422007</v>
      </c>
      <c r="L6" s="5">
        <f t="shared" si="0"/>
        <v>32</v>
      </c>
      <c r="M6" s="5">
        <f t="shared" si="1"/>
        <v>16</v>
      </c>
      <c r="N6" s="7">
        <f>IF(B6="",B6,G6)</f>
        <v>2</v>
      </c>
      <c r="P6" s="6">
        <f>J14</f>
        <v>16.9</v>
      </c>
      <c r="Q6" s="5">
        <f>I14</f>
        <v>20</v>
      </c>
      <c r="R6" s="38">
        <f>K14</f>
        <v>1.555898904696812</v>
      </c>
      <c r="S6" s="5">
        <f>L14</f>
        <v>395</v>
      </c>
      <c r="T6" s="5">
        <f>M14</f>
        <v>389</v>
      </c>
      <c r="U6" s="7">
        <f>N14</f>
        <v>1.0154241645244215</v>
      </c>
    </row>
    <row r="7" spans="1:21" ht="15">
      <c r="A7" s="8">
        <v>0</v>
      </c>
      <c r="B7" s="16">
        <v>5.2</v>
      </c>
      <c r="C7" s="16">
        <v>14</v>
      </c>
      <c r="D7" s="16">
        <v>6</v>
      </c>
      <c r="E7" s="5">
        <f>IF(B7="","",C7-C$8)</f>
        <v>9</v>
      </c>
      <c r="F7" s="5">
        <f>IF(B7="","",D7-D$8)</f>
        <v>1</v>
      </c>
      <c r="G7" s="7">
        <f>IF(B7="","",E7/F7)</f>
        <v>9</v>
      </c>
      <c r="I7" s="5">
        <f>IF(B7="","",A7)</f>
        <v>0</v>
      </c>
      <c r="J7" s="6">
        <f>IF(B7="","",B7)</f>
        <v>5.2</v>
      </c>
      <c r="K7" s="38">
        <f t="shared" si="3"/>
        <v>0.37444972057655856</v>
      </c>
      <c r="L7" s="5">
        <f t="shared" si="0"/>
        <v>9</v>
      </c>
      <c r="M7" s="5">
        <f t="shared" si="1"/>
        <v>1</v>
      </c>
      <c r="N7" s="7"/>
      <c r="P7" s="6">
        <f>J19</f>
        <v>17.4</v>
      </c>
      <c r="Q7" s="5">
        <f>I19</f>
        <v>30</v>
      </c>
      <c r="R7" s="38">
        <f>K19</f>
        <v>1.9508258221784869</v>
      </c>
      <c r="S7" s="5">
        <f>L19</f>
        <v>525</v>
      </c>
      <c r="T7" s="5">
        <f>M19</f>
        <v>667</v>
      </c>
      <c r="U7" s="7">
        <f>N19</f>
        <v>0.7871064467766117</v>
      </c>
    </row>
    <row r="8" spans="1:21" ht="15.75" thickBot="1">
      <c r="A8" s="10">
        <v>0</v>
      </c>
      <c r="B8" s="17">
        <v>0</v>
      </c>
      <c r="C8" s="17">
        <v>5</v>
      </c>
      <c r="D8" s="17">
        <v>5</v>
      </c>
      <c r="E8" s="22">
        <f>IF(B8="","",C8-C$8)</f>
        <v>0</v>
      </c>
      <c r="F8" s="22">
        <f>IF(B8="","",D8-D$8)</f>
        <v>0</v>
      </c>
      <c r="G8" s="19"/>
      <c r="I8" s="25">
        <f>IF(B8="","",A8)</f>
        <v>0</v>
      </c>
      <c r="J8" s="32">
        <f t="shared" si="2"/>
        <v>0</v>
      </c>
      <c r="K8" s="39"/>
      <c r="L8" s="25">
        <f t="shared" si="0"/>
        <v>0</v>
      </c>
      <c r="M8" s="25">
        <f t="shared" si="1"/>
        <v>0</v>
      </c>
      <c r="N8" s="26"/>
      <c r="P8" s="6">
        <f>J24</f>
        <v>17.2</v>
      </c>
      <c r="Q8" s="5">
        <f>I24</f>
        <v>40</v>
      </c>
      <c r="R8" s="38">
        <f>K24</f>
        <v>1.7720938221432787</v>
      </c>
      <c r="S8" s="5">
        <f>L24</f>
        <v>466</v>
      </c>
      <c r="T8" s="5">
        <f>M24</f>
        <v>853</v>
      </c>
      <c r="U8" s="7">
        <f>N24</f>
        <v>0.5463071512309496</v>
      </c>
    </row>
    <row r="9" spans="1:21" ht="15">
      <c r="A9" s="8">
        <v>10</v>
      </c>
      <c r="B9" s="35">
        <v>16.4</v>
      </c>
      <c r="C9" s="35">
        <v>267</v>
      </c>
      <c r="D9" s="35">
        <v>149</v>
      </c>
      <c r="E9" s="5">
        <f>IF(B9="","",C9-C$13)</f>
        <v>266</v>
      </c>
      <c r="F9" s="5">
        <f>IF(B9="","",D9-D$13)</f>
        <v>144</v>
      </c>
      <c r="G9" s="7">
        <f>IF(B9="","",E9/F9)</f>
        <v>1.8472222222222223</v>
      </c>
      <c r="I9" s="5">
        <f aca="true" t="shared" si="4" ref="I9:I33">IF(B9="","",A9)</f>
        <v>10</v>
      </c>
      <c r="J9" s="6">
        <f>IF(B9="","",B9)</f>
        <v>16.4</v>
      </c>
      <c r="K9" s="38">
        <f t="shared" si="3"/>
        <v>1.1126322122280798</v>
      </c>
      <c r="L9" s="5">
        <f t="shared" si="0"/>
        <v>266</v>
      </c>
      <c r="M9" s="5">
        <f t="shared" si="1"/>
        <v>144</v>
      </c>
      <c r="N9" s="7">
        <f>IF(B9="",B9,G9)</f>
        <v>1.8472222222222223</v>
      </c>
      <c r="P9" s="32">
        <f>J29</f>
        <v>17</v>
      </c>
      <c r="Q9" s="25">
        <f>I29</f>
        <v>50</v>
      </c>
      <c r="R9" s="39">
        <f>K29</f>
        <v>1.7322870425811667</v>
      </c>
      <c r="S9" s="25">
        <f>L29</f>
        <v>445</v>
      </c>
      <c r="T9" s="25">
        <f>M29</f>
        <v>970</v>
      </c>
      <c r="U9" s="26">
        <f>N29</f>
        <v>0.4587628865979381</v>
      </c>
    </row>
    <row r="10" spans="1:21" ht="15">
      <c r="A10" s="8">
        <v>10</v>
      </c>
      <c r="B10" s="35">
        <v>14.9</v>
      </c>
      <c r="C10" s="35">
        <v>217</v>
      </c>
      <c r="D10" s="35">
        <v>109</v>
      </c>
      <c r="E10" s="5">
        <f>IF(B10="","",C10-C$13)</f>
        <v>216</v>
      </c>
      <c r="F10" s="5">
        <f>IF(B10="","",D10-D$13)</f>
        <v>104</v>
      </c>
      <c r="G10" s="7">
        <f>IF(B10="","",E10/F10)</f>
        <v>2.076923076923077</v>
      </c>
      <c r="I10" s="5">
        <f t="shared" si="4"/>
        <v>10</v>
      </c>
      <c r="J10" s="6">
        <f t="shared" si="2"/>
        <v>14.9</v>
      </c>
      <c r="K10" s="38">
        <f t="shared" si="3"/>
        <v>1.0945583111813137</v>
      </c>
      <c r="L10" s="5">
        <f t="shared" si="0"/>
        <v>216</v>
      </c>
      <c r="M10" s="5">
        <f t="shared" si="1"/>
        <v>104</v>
      </c>
      <c r="N10" s="7">
        <f>IF(B10="",B10,G10)</f>
        <v>2.076923076923077</v>
      </c>
      <c r="P10" s="6">
        <f>J5</f>
        <v>15</v>
      </c>
      <c r="Q10" s="5">
        <f>I5</f>
        <v>0</v>
      </c>
      <c r="R10" s="38">
        <f>K5</f>
        <v>0.3450041040310716</v>
      </c>
      <c r="S10" s="5">
        <f>L5</f>
        <v>69</v>
      </c>
      <c r="T10" s="5">
        <f>M5</f>
        <v>39</v>
      </c>
      <c r="U10" s="7">
        <f>N5</f>
        <v>1.7692307692307692</v>
      </c>
    </row>
    <row r="11" spans="1:21" ht="15">
      <c r="A11" s="8">
        <v>10</v>
      </c>
      <c r="B11" s="35">
        <v>9.8</v>
      </c>
      <c r="C11" s="35">
        <v>112</v>
      </c>
      <c r="D11" s="35">
        <v>53</v>
      </c>
      <c r="E11" s="5">
        <f>IF(B11="","",C11-C$13)</f>
        <v>111</v>
      </c>
      <c r="F11" s="5">
        <f>IF(B11="","",D11-D$13)</f>
        <v>48</v>
      </c>
      <c r="G11" s="7">
        <f>IF(B11="","",E11/F11)</f>
        <v>2.3125</v>
      </c>
      <c r="I11" s="5">
        <f t="shared" si="4"/>
        <v>10</v>
      </c>
      <c r="J11" s="6">
        <f t="shared" si="2"/>
        <v>9.8</v>
      </c>
      <c r="K11" s="38">
        <f t="shared" si="3"/>
        <v>1.3002549508622632</v>
      </c>
      <c r="L11" s="5">
        <f t="shared" si="0"/>
        <v>111</v>
      </c>
      <c r="M11" s="5">
        <f t="shared" si="1"/>
        <v>48</v>
      </c>
      <c r="N11" s="7">
        <f>IF(B11="",B11,G11)</f>
        <v>2.3125</v>
      </c>
      <c r="P11" s="6">
        <f>J10</f>
        <v>14.9</v>
      </c>
      <c r="Q11" s="5">
        <f>I10</f>
        <v>10</v>
      </c>
      <c r="R11" s="38">
        <f>K10</f>
        <v>1.0945583111813137</v>
      </c>
      <c r="S11" s="5">
        <f>L10</f>
        <v>216</v>
      </c>
      <c r="T11" s="5">
        <f>M10</f>
        <v>104</v>
      </c>
      <c r="U11" s="7">
        <f>N10</f>
        <v>2.076923076923077</v>
      </c>
    </row>
    <row r="12" spans="1:21" ht="15">
      <c r="A12" s="8">
        <v>10</v>
      </c>
      <c r="B12" s="35">
        <v>5.1</v>
      </c>
      <c r="C12" s="35">
        <v>30</v>
      </c>
      <c r="D12" s="35">
        <v>17</v>
      </c>
      <c r="E12" s="5">
        <f>IF(B12="","",C12-C$13)</f>
        <v>29</v>
      </c>
      <c r="F12" s="5">
        <f>IF(B12="","",D12-D$13)</f>
        <v>12</v>
      </c>
      <c r="G12" s="7">
        <f>IF(B12="","",E12/F12)</f>
        <v>2.4166666666666665</v>
      </c>
      <c r="I12" s="5">
        <f t="shared" si="4"/>
        <v>10</v>
      </c>
      <c r="J12" s="6">
        <f t="shared" si="2"/>
        <v>5.1</v>
      </c>
      <c r="K12" s="38">
        <f t="shared" si="3"/>
        <v>1.254340180645539</v>
      </c>
      <c r="L12" s="5">
        <f t="shared" si="0"/>
        <v>29</v>
      </c>
      <c r="M12" s="5">
        <f t="shared" si="1"/>
        <v>12</v>
      </c>
      <c r="N12" s="7">
        <f>IF(B12="",B12,G12)</f>
        <v>2.4166666666666665</v>
      </c>
      <c r="P12" s="6">
        <f>J15</f>
        <v>15</v>
      </c>
      <c r="Q12" s="5">
        <f>I15</f>
        <v>20</v>
      </c>
      <c r="R12" s="38">
        <f>K15</f>
        <v>1.6200192711024233</v>
      </c>
      <c r="S12" s="5">
        <f>L15</f>
        <v>324</v>
      </c>
      <c r="T12" s="5">
        <f>M15</f>
        <v>313</v>
      </c>
      <c r="U12" s="7">
        <f>N15</f>
        <v>1.035143769968051</v>
      </c>
    </row>
    <row r="13" spans="1:21" ht="15.75" thickBot="1">
      <c r="A13" s="10">
        <v>10</v>
      </c>
      <c r="B13" s="36">
        <v>0</v>
      </c>
      <c r="C13" s="36">
        <v>1</v>
      </c>
      <c r="D13" s="36">
        <v>5</v>
      </c>
      <c r="E13" s="22">
        <f>IF(B13="","",C13-C$13)</f>
        <v>0</v>
      </c>
      <c r="F13" s="22">
        <f>IF(B13="","",D13-D$13)</f>
        <v>0</v>
      </c>
      <c r="G13" s="19"/>
      <c r="I13" s="25">
        <f t="shared" si="4"/>
        <v>10</v>
      </c>
      <c r="J13" s="32">
        <f t="shared" si="2"/>
        <v>0</v>
      </c>
      <c r="K13" s="39"/>
      <c r="L13" s="25">
        <f t="shared" si="0"/>
        <v>0</v>
      </c>
      <c r="M13" s="25">
        <f t="shared" si="1"/>
        <v>0</v>
      </c>
      <c r="N13" s="26"/>
      <c r="P13" s="6">
        <f>J20</f>
        <v>15.9</v>
      </c>
      <c r="Q13" s="5">
        <f>I20</f>
        <v>30</v>
      </c>
      <c r="R13" s="38">
        <f>K20</f>
        <v>1.9268652138500733</v>
      </c>
      <c r="S13" s="5">
        <f>L20</f>
        <v>433</v>
      </c>
      <c r="T13" s="5">
        <f>M20</f>
        <v>552</v>
      </c>
      <c r="U13" s="7">
        <f>N20</f>
        <v>0.7844202898550725</v>
      </c>
    </row>
    <row r="14" spans="1:21" ht="15">
      <c r="A14" s="8">
        <v>20</v>
      </c>
      <c r="B14" s="16">
        <v>16.9</v>
      </c>
      <c r="C14" s="16">
        <v>420</v>
      </c>
      <c r="D14" s="16">
        <v>349</v>
      </c>
      <c r="E14" s="5">
        <f>IF(B14="","",C14-C$18)</f>
        <v>395</v>
      </c>
      <c r="F14" s="5">
        <f>IF(B14="","",D14-D$18)</f>
        <v>389</v>
      </c>
      <c r="G14" s="7">
        <f>IF(B14="","",E14/F14)</f>
        <v>1.0154241645244215</v>
      </c>
      <c r="I14" s="5">
        <f t="shared" si="4"/>
        <v>20</v>
      </c>
      <c r="J14" s="6">
        <f>IF(B14="","",B14)</f>
        <v>16.9</v>
      </c>
      <c r="K14" s="38">
        <f t="shared" si="3"/>
        <v>1.555898904696812</v>
      </c>
      <c r="L14" s="5">
        <f t="shared" si="0"/>
        <v>395</v>
      </c>
      <c r="M14" s="5">
        <f t="shared" si="1"/>
        <v>389</v>
      </c>
      <c r="N14" s="7">
        <f>IF(B14="",B14,G14)</f>
        <v>1.0154241645244215</v>
      </c>
      <c r="P14" s="6">
        <f>J25</f>
        <v>15.5</v>
      </c>
      <c r="Q14" s="5">
        <f>I25</f>
        <v>40</v>
      </c>
      <c r="R14" s="38">
        <f>K25</f>
        <v>1.7981483411473305</v>
      </c>
      <c r="S14" s="5">
        <f>L25</f>
        <v>384</v>
      </c>
      <c r="T14" s="5">
        <f>M25</f>
        <v>696</v>
      </c>
      <c r="U14" s="7">
        <f>N25</f>
        <v>0.5517241379310345</v>
      </c>
    </row>
    <row r="15" spans="1:21" ht="15">
      <c r="A15" s="8">
        <v>20</v>
      </c>
      <c r="B15" s="16">
        <v>15</v>
      </c>
      <c r="C15" s="16">
        <v>349</v>
      </c>
      <c r="D15" s="16">
        <v>273</v>
      </c>
      <c r="E15" s="5">
        <f>IF(B15="","",C15-C$18)</f>
        <v>324</v>
      </c>
      <c r="F15" s="5">
        <f>IF(B15="","",D15-D$18)</f>
        <v>313</v>
      </c>
      <c r="G15" s="7">
        <f>IF(B15="","",E15/F15)</f>
        <v>1.035143769968051</v>
      </c>
      <c r="I15" s="5">
        <f t="shared" si="4"/>
        <v>20</v>
      </c>
      <c r="J15" s="6">
        <f t="shared" si="2"/>
        <v>15</v>
      </c>
      <c r="K15" s="38">
        <f t="shared" si="3"/>
        <v>1.6200192711024233</v>
      </c>
      <c r="L15" s="5">
        <f t="shared" si="0"/>
        <v>324</v>
      </c>
      <c r="M15" s="5">
        <f t="shared" si="1"/>
        <v>313</v>
      </c>
      <c r="N15" s="7">
        <f>IF(B15="",B15,G15)</f>
        <v>1.035143769968051</v>
      </c>
      <c r="P15" s="32">
        <f>J30</f>
        <v>15.1</v>
      </c>
      <c r="Q15" s="25">
        <f>I30</f>
        <v>50</v>
      </c>
      <c r="R15" s="39">
        <f>K30</f>
        <v>1.810797383687452</v>
      </c>
      <c r="S15" s="25">
        <f>L30</f>
        <v>367</v>
      </c>
      <c r="T15" s="25">
        <f>M30</f>
        <v>801</v>
      </c>
      <c r="U15" s="26">
        <f>N30</f>
        <v>0.4581772784019975</v>
      </c>
    </row>
    <row r="16" spans="1:21" ht="15">
      <c r="A16" s="8">
        <v>20</v>
      </c>
      <c r="B16" s="16">
        <v>10.1</v>
      </c>
      <c r="C16" s="16">
        <v>161</v>
      </c>
      <c r="D16" s="16">
        <v>95</v>
      </c>
      <c r="E16" s="5">
        <f>IF(B16="","",C16-C$18)</f>
        <v>136</v>
      </c>
      <c r="F16" s="5">
        <f>IF(B16="","",D16-D$18)</f>
        <v>135</v>
      </c>
      <c r="G16" s="7">
        <f>IF(B16="","",E16/F16)</f>
        <v>1.0074074074074073</v>
      </c>
      <c r="I16" s="5">
        <f t="shared" si="4"/>
        <v>20</v>
      </c>
      <c r="J16" s="6">
        <f t="shared" si="2"/>
        <v>10.1</v>
      </c>
      <c r="K16" s="38">
        <f t="shared" si="3"/>
        <v>1.4998707974567418</v>
      </c>
      <c r="L16" s="5">
        <f t="shared" si="0"/>
        <v>136</v>
      </c>
      <c r="M16" s="5">
        <f t="shared" si="1"/>
        <v>135</v>
      </c>
      <c r="N16" s="7">
        <f>IF(B16="",B16,G16)</f>
        <v>1.0074074074074073</v>
      </c>
      <c r="P16" s="6">
        <f>J6</f>
        <v>10.3</v>
      </c>
      <c r="Q16" s="5">
        <f>I6</f>
        <v>0</v>
      </c>
      <c r="R16" s="38">
        <f>K6</f>
        <v>0.33933856392422007</v>
      </c>
      <c r="S16" s="5">
        <f>L6</f>
        <v>32</v>
      </c>
      <c r="T16" s="5">
        <f>M6</f>
        <v>16</v>
      </c>
      <c r="U16" s="7">
        <f>N6</f>
        <v>2</v>
      </c>
    </row>
    <row r="17" spans="1:21" ht="15">
      <c r="A17" s="8">
        <v>20</v>
      </c>
      <c r="B17" s="16">
        <v>5.3</v>
      </c>
      <c r="C17" s="16">
        <v>69</v>
      </c>
      <c r="D17" s="16">
        <v>6</v>
      </c>
      <c r="E17" s="5">
        <f>IF(B17="","",C17-C$18)</f>
        <v>44</v>
      </c>
      <c r="F17" s="5">
        <f>IF(B17="","",D17-D$18)</f>
        <v>46</v>
      </c>
      <c r="G17" s="7">
        <f>IF(B17="","",E17/F17)</f>
        <v>0.9565217391304348</v>
      </c>
      <c r="I17" s="5">
        <f t="shared" si="4"/>
        <v>20</v>
      </c>
      <c r="J17" s="6">
        <f t="shared" si="2"/>
        <v>5.3</v>
      </c>
      <c r="K17" s="38">
        <f t="shared" si="3"/>
        <v>1.7622139138213142</v>
      </c>
      <c r="L17" s="5">
        <f t="shared" si="0"/>
        <v>44</v>
      </c>
      <c r="M17" s="5">
        <f t="shared" si="1"/>
        <v>46</v>
      </c>
      <c r="N17" s="7">
        <f>IF(B17="",B17,G17)</f>
        <v>0.9565217391304348</v>
      </c>
      <c r="P17" s="6">
        <f>J11</f>
        <v>9.8</v>
      </c>
      <c r="Q17" s="5">
        <f>I11</f>
        <v>10</v>
      </c>
      <c r="R17" s="38">
        <f>K11</f>
        <v>1.3002549508622632</v>
      </c>
      <c r="S17" s="5">
        <f>L11</f>
        <v>111</v>
      </c>
      <c r="T17" s="5">
        <f>M11</f>
        <v>48</v>
      </c>
      <c r="U17" s="7">
        <f>N11</f>
        <v>2.3125</v>
      </c>
    </row>
    <row r="18" spans="1:21" ht="15.75" thickBot="1">
      <c r="A18" s="10">
        <v>20</v>
      </c>
      <c r="B18" s="17">
        <v>0</v>
      </c>
      <c r="C18" s="17">
        <v>25</v>
      </c>
      <c r="D18" s="17">
        <v>-40</v>
      </c>
      <c r="E18" s="22">
        <f>IF(B18="","",C18-C$18)</f>
        <v>0</v>
      </c>
      <c r="F18" s="22">
        <f>IF(B18="","",D18-D$18)</f>
        <v>0</v>
      </c>
      <c r="G18" s="19"/>
      <c r="I18" s="25">
        <f t="shared" si="4"/>
        <v>20</v>
      </c>
      <c r="J18" s="32">
        <f t="shared" si="2"/>
        <v>0</v>
      </c>
      <c r="K18" s="39"/>
      <c r="L18" s="25">
        <f t="shared" si="0"/>
        <v>0</v>
      </c>
      <c r="M18" s="25">
        <f t="shared" si="1"/>
        <v>0</v>
      </c>
      <c r="N18" s="26"/>
      <c r="P18" s="6">
        <f>J16</f>
        <v>10.1</v>
      </c>
      <c r="Q18" s="5">
        <f>I16</f>
        <v>20</v>
      </c>
      <c r="R18" s="38">
        <f>K16</f>
        <v>1.4998707974567418</v>
      </c>
      <c r="S18" s="5">
        <f>L16</f>
        <v>136</v>
      </c>
      <c r="T18" s="5">
        <f>M16</f>
        <v>135</v>
      </c>
      <c r="U18" s="7">
        <f>N16</f>
        <v>1.0074074074074073</v>
      </c>
    </row>
    <row r="19" spans="1:21" ht="15">
      <c r="A19" s="8">
        <v>30</v>
      </c>
      <c r="B19" s="16">
        <v>17.4</v>
      </c>
      <c r="C19" s="16">
        <v>480</v>
      </c>
      <c r="D19" s="16">
        <v>660</v>
      </c>
      <c r="E19" s="5">
        <f>IF(B19="","",C19-C$23)</f>
        <v>525</v>
      </c>
      <c r="F19" s="5">
        <f>IF(B19="","",D19-D$23)</f>
        <v>667</v>
      </c>
      <c r="G19" s="7">
        <f>IF(B19="","",E19/F19)</f>
        <v>0.7871064467766117</v>
      </c>
      <c r="I19" s="5">
        <f t="shared" si="4"/>
        <v>30</v>
      </c>
      <c r="J19" s="6">
        <f>IF(B19="","",B19)</f>
        <v>17.4</v>
      </c>
      <c r="K19" s="38">
        <f t="shared" si="3"/>
        <v>1.9508258221784869</v>
      </c>
      <c r="L19" s="5">
        <f t="shared" si="0"/>
        <v>525</v>
      </c>
      <c r="M19" s="5">
        <f t="shared" si="1"/>
        <v>667</v>
      </c>
      <c r="N19" s="7">
        <f>IF(B19="",B19,G19)</f>
        <v>0.7871064467766117</v>
      </c>
      <c r="P19" s="6">
        <f>J21</f>
        <v>10.6</v>
      </c>
      <c r="Q19" s="5">
        <f>I21</f>
        <v>30</v>
      </c>
      <c r="R19" s="38">
        <f>K21</f>
        <v>2.0025158111605843</v>
      </c>
      <c r="S19" s="5">
        <f>L21</f>
        <v>200</v>
      </c>
      <c r="T19" s="5">
        <f>M21</f>
        <v>267</v>
      </c>
      <c r="U19" s="7">
        <f>N21</f>
        <v>0.7490636704119851</v>
      </c>
    </row>
    <row r="20" spans="1:21" ht="15">
      <c r="A20" s="8">
        <v>30</v>
      </c>
      <c r="B20" s="16">
        <v>15.9</v>
      </c>
      <c r="C20" s="16">
        <v>388</v>
      </c>
      <c r="D20" s="16">
        <v>545</v>
      </c>
      <c r="E20" s="5">
        <f>IF(B20="","",C20-C$23)</f>
        <v>433</v>
      </c>
      <c r="F20" s="5">
        <f>IF(B20="","",D20-D$23)</f>
        <v>552</v>
      </c>
      <c r="G20" s="7">
        <f>IF(B20="","",E20/F20)</f>
        <v>0.7844202898550725</v>
      </c>
      <c r="I20" s="5">
        <f t="shared" si="4"/>
        <v>30</v>
      </c>
      <c r="J20" s="6">
        <f t="shared" si="2"/>
        <v>15.9</v>
      </c>
      <c r="K20" s="38">
        <f t="shared" si="3"/>
        <v>1.9268652138500733</v>
      </c>
      <c r="L20" s="5">
        <f t="shared" si="0"/>
        <v>433</v>
      </c>
      <c r="M20" s="5">
        <f t="shared" si="1"/>
        <v>552</v>
      </c>
      <c r="N20" s="7">
        <f>IF(B20="",B20,G20)</f>
        <v>0.7844202898550725</v>
      </c>
      <c r="P20" s="6">
        <f>J26</f>
        <v>11.2</v>
      </c>
      <c r="Q20" s="5">
        <f>I26</f>
        <v>40</v>
      </c>
      <c r="R20" s="38">
        <f>K26</f>
        <v>1.7847390239101821</v>
      </c>
      <c r="S20" s="5">
        <f>L26</f>
        <v>199</v>
      </c>
      <c r="T20" s="5">
        <f>M26</f>
        <v>382</v>
      </c>
      <c r="U20" s="7">
        <f>N26</f>
        <v>0.5209424083769634</v>
      </c>
    </row>
    <row r="21" spans="1:21" ht="15">
      <c r="A21" s="8">
        <v>30</v>
      </c>
      <c r="B21" s="16">
        <v>10.6</v>
      </c>
      <c r="C21" s="16">
        <v>155</v>
      </c>
      <c r="D21" s="16">
        <v>260</v>
      </c>
      <c r="E21" s="5">
        <f>IF(B21="","",C21-C$23)</f>
        <v>200</v>
      </c>
      <c r="F21" s="5">
        <f>IF(B21="","",D21-D$23)</f>
        <v>267</v>
      </c>
      <c r="G21" s="7">
        <f>IF(B21="","",E21/F21)</f>
        <v>0.7490636704119851</v>
      </c>
      <c r="I21" s="5">
        <f t="shared" si="4"/>
        <v>30</v>
      </c>
      <c r="J21" s="6">
        <f t="shared" si="2"/>
        <v>10.6</v>
      </c>
      <c r="K21" s="38">
        <f t="shared" si="3"/>
        <v>2.0025158111605843</v>
      </c>
      <c r="L21" s="5">
        <f t="shared" si="0"/>
        <v>200</v>
      </c>
      <c r="M21" s="5">
        <f t="shared" si="1"/>
        <v>267</v>
      </c>
      <c r="N21" s="7">
        <f>IF(B21="",B21,G21)</f>
        <v>0.7490636704119851</v>
      </c>
      <c r="P21" s="32">
        <f>J31</f>
        <v>10.2</v>
      </c>
      <c r="Q21" s="25">
        <f>I31</f>
        <v>50</v>
      </c>
      <c r="R21" s="39">
        <f>K31</f>
        <v>1.881510270968309</v>
      </c>
      <c r="S21" s="25">
        <f>L31</f>
        <v>174</v>
      </c>
      <c r="T21" s="25">
        <f>M31</f>
        <v>367</v>
      </c>
      <c r="U21" s="26">
        <f>N31</f>
        <v>0.47411444141689374</v>
      </c>
    </row>
    <row r="22" spans="1:22" ht="15">
      <c r="A22" s="8">
        <v>30</v>
      </c>
      <c r="B22" s="16">
        <v>5.5</v>
      </c>
      <c r="C22" s="16">
        <v>22</v>
      </c>
      <c r="D22" s="16">
        <v>81</v>
      </c>
      <c r="E22" s="5">
        <f>IF(B22="","",C22-C$23)</f>
        <v>67</v>
      </c>
      <c r="F22" s="5">
        <f>IF(B22="","",D22-D$23)</f>
        <v>88</v>
      </c>
      <c r="G22" s="7">
        <f>IF(B22="","",E22/F22)</f>
        <v>0.7613636363636364</v>
      </c>
      <c r="I22" s="5">
        <f t="shared" si="4"/>
        <v>30</v>
      </c>
      <c r="J22" s="6">
        <f t="shared" si="2"/>
        <v>5.5</v>
      </c>
      <c r="K22" s="38">
        <f t="shared" si="3"/>
        <v>2.491765178233755</v>
      </c>
      <c r="L22" s="5">
        <f t="shared" si="0"/>
        <v>67</v>
      </c>
      <c r="M22" s="5">
        <f t="shared" si="1"/>
        <v>88</v>
      </c>
      <c r="N22" s="7">
        <f>IF(B22="",B22,G22)</f>
        <v>0.7613636363636364</v>
      </c>
      <c r="P22" s="6">
        <f>J7</f>
        <v>5.2</v>
      </c>
      <c r="Q22" s="5">
        <f>I7</f>
        <v>0</v>
      </c>
      <c r="R22" s="38">
        <f>K7</f>
        <v>0.37444972057655856</v>
      </c>
      <c r="S22" s="5">
        <f>L7</f>
        <v>9</v>
      </c>
      <c r="T22" s="5">
        <f>M7</f>
        <v>1</v>
      </c>
      <c r="U22" s="7"/>
      <c r="V22" s="12" t="s">
        <v>11</v>
      </c>
    </row>
    <row r="23" spans="1:21" ht="15.75" thickBot="1">
      <c r="A23" s="10">
        <v>30</v>
      </c>
      <c r="B23" s="17">
        <v>0</v>
      </c>
      <c r="C23" s="17">
        <v>-45</v>
      </c>
      <c r="D23" s="17">
        <v>-7</v>
      </c>
      <c r="E23" s="22">
        <f>IF(B23="","",C23-C$23)</f>
        <v>0</v>
      </c>
      <c r="F23" s="22">
        <f>IF(B23="","",D23-D$23)</f>
        <v>0</v>
      </c>
      <c r="G23" s="19"/>
      <c r="I23" s="25">
        <f t="shared" si="4"/>
        <v>30</v>
      </c>
      <c r="J23" s="32">
        <f t="shared" si="2"/>
        <v>0</v>
      </c>
      <c r="K23" s="39"/>
      <c r="L23" s="25">
        <f t="shared" si="0"/>
        <v>0</v>
      </c>
      <c r="M23" s="25">
        <f t="shared" si="1"/>
        <v>0</v>
      </c>
      <c r="N23" s="26"/>
      <c r="P23" s="6">
        <f>J12</f>
        <v>5.1</v>
      </c>
      <c r="Q23" s="5">
        <f>I12</f>
        <v>10</v>
      </c>
      <c r="R23" s="38">
        <f>K8</f>
        <v>0</v>
      </c>
      <c r="S23" s="5">
        <f>L12</f>
        <v>29</v>
      </c>
      <c r="T23" s="5">
        <f>M12</f>
        <v>12</v>
      </c>
      <c r="U23" s="7">
        <f>N12</f>
        <v>2.4166666666666665</v>
      </c>
    </row>
    <row r="24" spans="1:21" ht="15">
      <c r="A24" s="8">
        <v>40</v>
      </c>
      <c r="B24" s="16">
        <v>17.2</v>
      </c>
      <c r="C24" s="16">
        <v>468</v>
      </c>
      <c r="D24" s="16">
        <v>854</v>
      </c>
      <c r="E24" s="5">
        <f>IF(B24="","",C24-C$28)</f>
        <v>466</v>
      </c>
      <c r="F24" s="5">
        <f>IF(B24="","",D24-D$28)</f>
        <v>853</v>
      </c>
      <c r="G24" s="7">
        <f>IF(B24="","",E24/F24)</f>
        <v>0.5463071512309496</v>
      </c>
      <c r="I24" s="5">
        <f t="shared" si="4"/>
        <v>40</v>
      </c>
      <c r="J24" s="6">
        <f>IF(B24="","",B24)</f>
        <v>17.2</v>
      </c>
      <c r="K24" s="38">
        <f t="shared" si="3"/>
        <v>1.7720938221432787</v>
      </c>
      <c r="L24" s="5">
        <f t="shared" si="0"/>
        <v>466</v>
      </c>
      <c r="M24" s="5">
        <f t="shared" si="1"/>
        <v>853</v>
      </c>
      <c r="N24" s="7">
        <f>IF(B24="",B24,G24)</f>
        <v>0.5463071512309496</v>
      </c>
      <c r="P24" s="6">
        <f>J17</f>
        <v>5.3</v>
      </c>
      <c r="Q24" s="5">
        <f>I17</f>
        <v>20</v>
      </c>
      <c r="R24" s="38">
        <f>K9</f>
        <v>1.1126322122280798</v>
      </c>
      <c r="S24" s="5">
        <f>L17</f>
        <v>44</v>
      </c>
      <c r="T24" s="5">
        <f>M17</f>
        <v>46</v>
      </c>
      <c r="U24" s="7">
        <f>N17</f>
        <v>0.9565217391304348</v>
      </c>
    </row>
    <row r="25" spans="1:21" ht="15">
      <c r="A25" s="8">
        <v>40</v>
      </c>
      <c r="B25" s="16">
        <v>15.5</v>
      </c>
      <c r="C25" s="16">
        <v>386</v>
      </c>
      <c r="D25" s="16">
        <v>697</v>
      </c>
      <c r="E25" s="5">
        <f>IF(B25="","",C25-C$28)</f>
        <v>384</v>
      </c>
      <c r="F25" s="5">
        <f>IF(B25="","",D25-D$28)</f>
        <v>696</v>
      </c>
      <c r="G25" s="7">
        <f>IF(B25="","",E25/F25)</f>
        <v>0.5517241379310345</v>
      </c>
      <c r="I25" s="5">
        <f t="shared" si="4"/>
        <v>40</v>
      </c>
      <c r="J25" s="6">
        <f t="shared" si="2"/>
        <v>15.5</v>
      </c>
      <c r="K25" s="38">
        <f t="shared" si="3"/>
        <v>1.7981483411473305</v>
      </c>
      <c r="L25" s="5">
        <f t="shared" si="0"/>
        <v>384</v>
      </c>
      <c r="M25" s="5">
        <f t="shared" si="1"/>
        <v>696</v>
      </c>
      <c r="N25" s="7">
        <f>IF(B25="",B25,G25)</f>
        <v>0.5517241379310345</v>
      </c>
      <c r="P25" s="6">
        <f>J22</f>
        <v>5.5</v>
      </c>
      <c r="Q25" s="5">
        <f>I22</f>
        <v>30</v>
      </c>
      <c r="R25" s="38">
        <f>K10</f>
        <v>1.0945583111813137</v>
      </c>
      <c r="S25" s="5">
        <f>L22</f>
        <v>67</v>
      </c>
      <c r="T25" s="5">
        <f>M22</f>
        <v>88</v>
      </c>
      <c r="U25" s="7">
        <f>N22</f>
        <v>0.7613636363636364</v>
      </c>
    </row>
    <row r="26" spans="1:21" ht="15">
      <c r="A26" s="8">
        <v>40</v>
      </c>
      <c r="B26" s="16">
        <v>11.2</v>
      </c>
      <c r="C26" s="16">
        <v>201</v>
      </c>
      <c r="D26" s="16">
        <v>383</v>
      </c>
      <c r="E26" s="5">
        <f>IF(B26="","",C26-C$28)</f>
        <v>199</v>
      </c>
      <c r="F26" s="5">
        <f>IF(B26="","",D26-D$28)</f>
        <v>382</v>
      </c>
      <c r="G26" s="7">
        <f>IF(B26="","",E26/F26)</f>
        <v>0.5209424083769634</v>
      </c>
      <c r="I26" s="5">
        <f t="shared" si="4"/>
        <v>40</v>
      </c>
      <c r="J26" s="6">
        <f t="shared" si="2"/>
        <v>11.2</v>
      </c>
      <c r="K26" s="38">
        <f t="shared" si="3"/>
        <v>1.7847390239101821</v>
      </c>
      <c r="L26" s="5">
        <f t="shared" si="0"/>
        <v>199</v>
      </c>
      <c r="M26" s="5">
        <f t="shared" si="1"/>
        <v>382</v>
      </c>
      <c r="N26" s="7">
        <f>IF(B26="",B26,G26)</f>
        <v>0.5209424083769634</v>
      </c>
      <c r="P26" s="6">
        <f>J27</f>
        <v>5.6</v>
      </c>
      <c r="Q26" s="5">
        <f>I27</f>
        <v>40</v>
      </c>
      <c r="R26" s="38">
        <f>K11</f>
        <v>1.3002549508622632</v>
      </c>
      <c r="S26" s="5">
        <f>L27</f>
        <v>46</v>
      </c>
      <c r="T26" s="5">
        <f>M27</f>
        <v>106</v>
      </c>
      <c r="U26" s="7">
        <f>N27</f>
        <v>0.4339622641509434</v>
      </c>
    </row>
    <row r="27" spans="1:21" ht="15">
      <c r="A27" s="8">
        <v>40</v>
      </c>
      <c r="B27" s="16">
        <v>5.6</v>
      </c>
      <c r="C27" s="16">
        <v>48</v>
      </c>
      <c r="D27" s="16">
        <v>107</v>
      </c>
      <c r="E27" s="5">
        <f>IF(B27="","",C27-C$28)</f>
        <v>46</v>
      </c>
      <c r="F27" s="5">
        <f>IF(B27="","",D27-D$28)</f>
        <v>106</v>
      </c>
      <c r="G27" s="7">
        <f>IF(B27="","",E27/F27)</f>
        <v>0.4339622641509434</v>
      </c>
      <c r="I27" s="5">
        <f t="shared" si="4"/>
        <v>40</v>
      </c>
      <c r="J27" s="6">
        <f t="shared" si="2"/>
        <v>5.6</v>
      </c>
      <c r="K27" s="38">
        <f t="shared" si="3"/>
        <v>1.6502109567812737</v>
      </c>
      <c r="L27" s="5">
        <f t="shared" si="0"/>
        <v>46</v>
      </c>
      <c r="M27" s="5">
        <f t="shared" si="1"/>
        <v>106</v>
      </c>
      <c r="N27" s="7">
        <f>IF(B27="",B27,G27)</f>
        <v>0.4339622641509434</v>
      </c>
      <c r="P27" s="32">
        <f>J32</f>
        <v>5.4</v>
      </c>
      <c r="Q27" s="25">
        <f>I32</f>
        <v>50</v>
      </c>
      <c r="R27" s="39">
        <f>K12</f>
        <v>1.254340180645539</v>
      </c>
      <c r="S27" s="25">
        <f>L32</f>
        <v>61</v>
      </c>
      <c r="T27" s="25">
        <f>M32</f>
        <v>100</v>
      </c>
      <c r="U27" s="26">
        <f>N32</f>
        <v>0.61</v>
      </c>
    </row>
    <row r="28" spans="1:21" ht="15.75" thickBot="1">
      <c r="A28" s="10">
        <v>40</v>
      </c>
      <c r="B28" s="17">
        <v>0</v>
      </c>
      <c r="C28" s="17">
        <v>2</v>
      </c>
      <c r="D28" s="17">
        <v>1</v>
      </c>
      <c r="E28" s="22">
        <f>IF(B28="","",C28-C$28)</f>
        <v>0</v>
      </c>
      <c r="F28" s="22">
        <f>IF(B28="","",D28-D$28)</f>
        <v>0</v>
      </c>
      <c r="G28" s="19"/>
      <c r="I28" s="25">
        <f t="shared" si="4"/>
        <v>40</v>
      </c>
      <c r="J28" s="32">
        <f t="shared" si="2"/>
        <v>0</v>
      </c>
      <c r="K28" s="39"/>
      <c r="L28" s="25">
        <f t="shared" si="0"/>
        <v>0</v>
      </c>
      <c r="M28" s="25">
        <f t="shared" si="1"/>
        <v>0</v>
      </c>
      <c r="N28" s="26"/>
      <c r="P28" s="6">
        <f>J8</f>
        <v>0</v>
      </c>
      <c r="Q28" s="5">
        <f>I8</f>
        <v>0</v>
      </c>
      <c r="R28" s="38"/>
      <c r="S28" s="5">
        <f>L8</f>
        <v>0</v>
      </c>
      <c r="T28" s="5">
        <f>M8</f>
        <v>0</v>
      </c>
      <c r="U28" s="7">
        <f>N8</f>
        <v>0</v>
      </c>
    </row>
    <row r="29" spans="1:21" ht="15">
      <c r="A29" s="8">
        <v>50</v>
      </c>
      <c r="B29" s="16">
        <v>17</v>
      </c>
      <c r="C29" s="16">
        <v>444</v>
      </c>
      <c r="D29" s="16">
        <v>980</v>
      </c>
      <c r="E29" s="5">
        <f>IF(B29="","",C29-C$33)</f>
        <v>445</v>
      </c>
      <c r="F29" s="5">
        <f>IF(B29="","",D29-D$33)</f>
        <v>970</v>
      </c>
      <c r="G29" s="7">
        <f>IF(B29="","",E29/F29)</f>
        <v>0.4587628865979381</v>
      </c>
      <c r="I29" s="5">
        <f t="shared" si="4"/>
        <v>50</v>
      </c>
      <c r="J29" s="6">
        <f>IF(B29="","",B29)</f>
        <v>17</v>
      </c>
      <c r="K29" s="38">
        <f t="shared" si="3"/>
        <v>1.7322870425811667</v>
      </c>
      <c r="L29" s="5">
        <f t="shared" si="0"/>
        <v>445</v>
      </c>
      <c r="M29" s="5">
        <f t="shared" si="1"/>
        <v>970</v>
      </c>
      <c r="N29" s="7">
        <f>IF(B29="",B29,G29)</f>
        <v>0.4587628865979381</v>
      </c>
      <c r="P29" s="6">
        <f>J13</f>
        <v>0</v>
      </c>
      <c r="Q29" s="5">
        <f>I13</f>
        <v>10</v>
      </c>
      <c r="R29" s="38"/>
      <c r="S29" s="5">
        <f>L13</f>
        <v>0</v>
      </c>
      <c r="T29" s="5">
        <f>M13</f>
        <v>0</v>
      </c>
      <c r="U29" s="7">
        <f>N13</f>
        <v>0</v>
      </c>
    </row>
    <row r="30" spans="1:21" ht="15">
      <c r="A30" s="8">
        <v>50</v>
      </c>
      <c r="B30" s="16">
        <v>15.1</v>
      </c>
      <c r="C30" s="16">
        <v>366</v>
      </c>
      <c r="D30" s="16">
        <v>811</v>
      </c>
      <c r="E30" s="5">
        <f>IF(B30="","",C30-C$33)</f>
        <v>367</v>
      </c>
      <c r="F30" s="5">
        <f>IF(B30="","",D30-D$33)</f>
        <v>801</v>
      </c>
      <c r="G30" s="7">
        <f>IF(B30="","",E30/F30)</f>
        <v>0.4581772784019975</v>
      </c>
      <c r="I30" s="5">
        <f t="shared" si="4"/>
        <v>50</v>
      </c>
      <c r="J30" s="6">
        <f t="shared" si="2"/>
        <v>15.1</v>
      </c>
      <c r="K30" s="38">
        <f t="shared" si="3"/>
        <v>1.810797383687452</v>
      </c>
      <c r="L30" s="5">
        <f t="shared" si="0"/>
        <v>367</v>
      </c>
      <c r="M30" s="5">
        <f t="shared" si="1"/>
        <v>801</v>
      </c>
      <c r="N30" s="7">
        <f>IF(B30="",B30,G30)</f>
        <v>0.4581772784019975</v>
      </c>
      <c r="P30" s="6">
        <f>J18</f>
        <v>0</v>
      </c>
      <c r="Q30" s="5">
        <f>I18</f>
        <v>20</v>
      </c>
      <c r="R30" s="38"/>
      <c r="S30" s="5">
        <f>L18</f>
        <v>0</v>
      </c>
      <c r="T30" s="5">
        <f>M18</f>
        <v>0</v>
      </c>
      <c r="U30" s="7">
        <f>N18</f>
        <v>0</v>
      </c>
    </row>
    <row r="31" spans="1:21" ht="15">
      <c r="A31" s="8">
        <v>50</v>
      </c>
      <c r="B31" s="16">
        <v>10.2</v>
      </c>
      <c r="C31" s="16">
        <v>173</v>
      </c>
      <c r="D31" s="16">
        <v>377</v>
      </c>
      <c r="E31" s="5">
        <f>IF(B31="","",C31-C$33)</f>
        <v>174</v>
      </c>
      <c r="F31" s="5">
        <f>IF(B31="","",D31-D$33)</f>
        <v>367</v>
      </c>
      <c r="G31" s="7">
        <f>IF(B31="","",E31/F31)</f>
        <v>0.47411444141689374</v>
      </c>
      <c r="I31" s="5">
        <f t="shared" si="4"/>
        <v>50</v>
      </c>
      <c r="J31" s="6">
        <f t="shared" si="2"/>
        <v>10.2</v>
      </c>
      <c r="K31" s="38">
        <f t="shared" si="3"/>
        <v>1.881510270968309</v>
      </c>
      <c r="L31" s="5">
        <f t="shared" si="0"/>
        <v>174</v>
      </c>
      <c r="M31" s="5">
        <f t="shared" si="1"/>
        <v>367</v>
      </c>
      <c r="N31" s="7">
        <f>IF(B31="",B31,G31)</f>
        <v>0.47411444141689374</v>
      </c>
      <c r="P31" s="6">
        <f>J23</f>
        <v>0</v>
      </c>
      <c r="Q31" s="5">
        <f>I23</f>
        <v>30</v>
      </c>
      <c r="R31" s="38"/>
      <c r="S31" s="5">
        <f>L23</f>
        <v>0</v>
      </c>
      <c r="T31" s="5">
        <f>M23</f>
        <v>0</v>
      </c>
      <c r="U31" s="7">
        <f>N23</f>
        <v>0</v>
      </c>
    </row>
    <row r="32" spans="1:21" ht="15">
      <c r="A32" s="8">
        <v>50</v>
      </c>
      <c r="B32" s="16">
        <v>5.4</v>
      </c>
      <c r="C32" s="16">
        <v>60</v>
      </c>
      <c r="D32" s="16">
        <v>110</v>
      </c>
      <c r="E32" s="5">
        <f>IF(B32="","",C32-C$33)</f>
        <v>61</v>
      </c>
      <c r="F32" s="5">
        <f>IF(B32="","",D32-D$33)</f>
        <v>100</v>
      </c>
      <c r="G32" s="7">
        <f>IF(B32="","",E32/F32)</f>
        <v>0.61</v>
      </c>
      <c r="I32" s="5">
        <f t="shared" si="4"/>
        <v>50</v>
      </c>
      <c r="J32" s="6">
        <f t="shared" si="2"/>
        <v>5.4</v>
      </c>
      <c r="K32" s="38">
        <f t="shared" si="3"/>
        <v>2.35342305710943</v>
      </c>
      <c r="L32" s="5">
        <f t="shared" si="0"/>
        <v>61</v>
      </c>
      <c r="M32" s="5">
        <f t="shared" si="1"/>
        <v>100</v>
      </c>
      <c r="N32" s="7">
        <f>IF(B32="",B32,G32)</f>
        <v>0.61</v>
      </c>
      <c r="P32" s="6">
        <f>J28</f>
        <v>0</v>
      </c>
      <c r="Q32" s="5">
        <f>I28</f>
        <v>40</v>
      </c>
      <c r="R32" s="38"/>
      <c r="S32" s="5">
        <f>L28</f>
        <v>0</v>
      </c>
      <c r="T32" s="5">
        <f>M28</f>
        <v>0</v>
      </c>
      <c r="U32" s="7">
        <f>N28</f>
        <v>0</v>
      </c>
    </row>
    <row r="33" spans="1:21" ht="15.75" thickBot="1">
      <c r="A33" s="10">
        <v>50</v>
      </c>
      <c r="B33" s="17">
        <v>0</v>
      </c>
      <c r="C33" s="17">
        <v>-1</v>
      </c>
      <c r="D33" s="17">
        <v>10</v>
      </c>
      <c r="E33" s="22">
        <f>IF(B33="","",C33-C$33)</f>
        <v>0</v>
      </c>
      <c r="F33" s="22">
        <f>IF(B33="","",D33-D$33)</f>
        <v>0</v>
      </c>
      <c r="G33" s="19"/>
      <c r="I33" s="25">
        <f t="shared" si="4"/>
        <v>50</v>
      </c>
      <c r="J33" s="32">
        <f t="shared" si="2"/>
        <v>0</v>
      </c>
      <c r="K33" s="39"/>
      <c r="L33" s="25">
        <f t="shared" si="0"/>
        <v>0</v>
      </c>
      <c r="M33" s="25">
        <f t="shared" si="1"/>
        <v>0</v>
      </c>
      <c r="N33" s="26"/>
      <c r="P33" s="32">
        <f>J33</f>
        <v>0</v>
      </c>
      <c r="Q33" s="25">
        <f>I33</f>
        <v>50</v>
      </c>
      <c r="R33" s="39"/>
      <c r="S33" s="25">
        <f>L33</f>
        <v>0</v>
      </c>
      <c r="T33" s="25">
        <f>M33</f>
        <v>0</v>
      </c>
      <c r="U33" s="26">
        <f>N33</f>
        <v>0</v>
      </c>
    </row>
    <row r="34" spans="16:21" ht="15">
      <c r="P34" s="6"/>
      <c r="Q34" s="5"/>
      <c r="R34" s="5"/>
      <c r="S34" s="5"/>
      <c r="T34" s="5"/>
      <c r="U34" s="7"/>
    </row>
    <row r="35" spans="10:21" ht="15">
      <c r="J35" s="4" t="s">
        <v>16</v>
      </c>
      <c r="K35" s="40"/>
      <c r="P35" s="34"/>
      <c r="Q35" s="29"/>
      <c r="R35" s="29"/>
      <c r="S35" s="29"/>
      <c r="T35" s="29"/>
      <c r="U35" s="30"/>
    </row>
    <row r="36" spans="10:14" ht="15">
      <c r="J36" s="4" t="s">
        <v>17</v>
      </c>
      <c r="K36" s="40">
        <v>0.002296882</v>
      </c>
      <c r="L36" s="4" t="s">
        <v>18</v>
      </c>
      <c r="N36" s="4" t="s">
        <v>19</v>
      </c>
    </row>
    <row r="37" spans="1:14" ht="15">
      <c r="A37" s="27"/>
      <c r="B37" s="31"/>
      <c r="C37" s="31"/>
      <c r="D37" s="31"/>
      <c r="E37" s="29"/>
      <c r="F37" s="29"/>
      <c r="G37" s="30"/>
      <c r="H37" s="33"/>
      <c r="I37" s="33"/>
      <c r="J37" s="33" t="s">
        <v>20</v>
      </c>
      <c r="K37" s="41">
        <v>0.174</v>
      </c>
      <c r="L37" s="33" t="s">
        <v>21</v>
      </c>
      <c r="M37" s="33"/>
      <c r="N37" s="33"/>
    </row>
    <row r="38" spans="1:14" ht="15">
      <c r="A38" s="27"/>
      <c r="B38" s="31"/>
      <c r="C38" s="31"/>
      <c r="D38" s="31"/>
      <c r="E38" s="29"/>
      <c r="F38" s="29"/>
      <c r="G38" s="30"/>
      <c r="H38" s="33"/>
      <c r="I38" s="33"/>
      <c r="J38" s="33"/>
      <c r="K38" s="41"/>
      <c r="L38" s="33"/>
      <c r="M38" s="33"/>
      <c r="N38" s="33"/>
    </row>
    <row r="39" spans="1:14" ht="15">
      <c r="A39" s="27"/>
      <c r="B39" s="28"/>
      <c r="C39" s="28"/>
      <c r="D39" s="28"/>
      <c r="E39" s="29"/>
      <c r="F39" s="29"/>
      <c r="G39" s="30"/>
      <c r="H39" s="33"/>
      <c r="I39" s="29"/>
      <c r="J39" s="34"/>
      <c r="K39" s="42"/>
      <c r="L39" s="29"/>
      <c r="M39" s="29"/>
      <c r="N39" s="30"/>
    </row>
    <row r="40" spans="1:14" ht="15">
      <c r="A40" s="27"/>
      <c r="B40" s="28"/>
      <c r="C40" s="28"/>
      <c r="D40" s="28"/>
      <c r="E40" s="29"/>
      <c r="F40" s="29"/>
      <c r="G40" s="30"/>
      <c r="H40" s="33"/>
      <c r="I40" s="29"/>
      <c r="J40" s="34"/>
      <c r="K40" s="42"/>
      <c r="L40" s="29"/>
      <c r="M40" s="29"/>
      <c r="N40" s="30"/>
    </row>
    <row r="41" spans="1:14" ht="15">
      <c r="A41" s="27"/>
      <c r="B41" s="28"/>
      <c r="C41" s="28"/>
      <c r="D41" s="28"/>
      <c r="E41" s="29"/>
      <c r="F41" s="29"/>
      <c r="G41" s="30"/>
      <c r="H41" s="33"/>
      <c r="I41" s="29"/>
      <c r="J41" s="34"/>
      <c r="K41" s="42"/>
      <c r="L41" s="29"/>
      <c r="M41" s="29"/>
      <c r="N41" s="30"/>
    </row>
    <row r="42" spans="1:14" ht="15">
      <c r="A42" s="27"/>
      <c r="B42" s="28"/>
      <c r="C42" s="28"/>
      <c r="D42" s="28"/>
      <c r="E42" s="29"/>
      <c r="F42" s="29"/>
      <c r="G42" s="30"/>
      <c r="H42" s="33"/>
      <c r="I42" s="29"/>
      <c r="J42" s="34"/>
      <c r="K42" s="42"/>
      <c r="L42" s="29"/>
      <c r="M42" s="29"/>
      <c r="N42" s="30"/>
    </row>
    <row r="43" spans="1:14" ht="15">
      <c r="A43" s="27"/>
      <c r="B43" s="28"/>
      <c r="C43" s="28"/>
      <c r="D43" s="28"/>
      <c r="E43" s="29"/>
      <c r="F43" s="29"/>
      <c r="G43" s="30"/>
      <c r="H43" s="33"/>
      <c r="I43" s="29"/>
      <c r="J43" s="34"/>
      <c r="K43" s="42"/>
      <c r="L43" s="29"/>
      <c r="M43" s="29"/>
      <c r="N43" s="30"/>
    </row>
    <row r="44" spans="1:14" ht="15">
      <c r="A44" s="27"/>
      <c r="B44" s="28"/>
      <c r="C44" s="28"/>
      <c r="D44" s="28"/>
      <c r="E44" s="29"/>
      <c r="F44" s="29"/>
      <c r="G44" s="30"/>
      <c r="H44" s="33"/>
      <c r="I44" s="29"/>
      <c r="J44" s="34"/>
      <c r="K44" s="42"/>
      <c r="L44" s="29"/>
      <c r="M44" s="29"/>
      <c r="N44" s="30"/>
    </row>
    <row r="45" spans="1:14" ht="15">
      <c r="A45" s="27"/>
      <c r="B45" s="28"/>
      <c r="C45" s="28"/>
      <c r="D45" s="28"/>
      <c r="E45" s="29"/>
      <c r="F45" s="29"/>
      <c r="G45" s="30"/>
      <c r="H45" s="33"/>
      <c r="I45" s="29"/>
      <c r="J45" s="34"/>
      <c r="K45" s="42"/>
      <c r="L45" s="29"/>
      <c r="M45" s="29"/>
      <c r="N45" s="30"/>
    </row>
    <row r="46" spans="1:14" ht="15">
      <c r="A46" s="27"/>
      <c r="B46" s="28"/>
      <c r="C46" s="28"/>
      <c r="D46" s="28"/>
      <c r="E46" s="29"/>
      <c r="F46" s="29"/>
      <c r="G46" s="30"/>
      <c r="H46" s="33"/>
      <c r="I46" s="29"/>
      <c r="J46" s="34"/>
      <c r="K46" s="42"/>
      <c r="L46" s="29"/>
      <c r="M46" s="29"/>
      <c r="N46" s="30"/>
    </row>
    <row r="47" spans="1:14" ht="15">
      <c r="A47" s="27"/>
      <c r="B47" s="28"/>
      <c r="C47" s="28"/>
      <c r="D47" s="28"/>
      <c r="E47" s="29"/>
      <c r="F47" s="29"/>
      <c r="G47" s="30"/>
      <c r="H47" s="33"/>
      <c r="I47" s="29"/>
      <c r="J47" s="34"/>
      <c r="K47" s="42"/>
      <c r="L47" s="29"/>
      <c r="M47" s="29"/>
      <c r="N47" s="30"/>
    </row>
    <row r="48" spans="1:14" ht="15">
      <c r="A48" s="27"/>
      <c r="B48" s="28"/>
      <c r="C48" s="28"/>
      <c r="D48" s="28"/>
      <c r="E48" s="29"/>
      <c r="F48" s="29"/>
      <c r="G48" s="30"/>
      <c r="H48" s="33"/>
      <c r="I48" s="29"/>
      <c r="J48" s="34"/>
      <c r="K48" s="42"/>
      <c r="L48" s="29"/>
      <c r="M48" s="29"/>
      <c r="N48" s="30"/>
    </row>
    <row r="49" spans="1:14" ht="15">
      <c r="A49" s="27"/>
      <c r="B49" s="28"/>
      <c r="C49" s="28"/>
      <c r="D49" s="28"/>
      <c r="E49" s="29"/>
      <c r="F49" s="29"/>
      <c r="G49" s="30"/>
      <c r="H49" s="33"/>
      <c r="I49" s="33"/>
      <c r="J49" s="33"/>
      <c r="K49" s="41"/>
      <c r="L49" s="33"/>
      <c r="M49" s="33"/>
      <c r="N49" s="33"/>
    </row>
    <row r="50" spans="1:14" ht="15">
      <c r="A50" s="27"/>
      <c r="B50" s="28"/>
      <c r="C50" s="28"/>
      <c r="D50" s="28"/>
      <c r="E50" s="29"/>
      <c r="F50" s="29"/>
      <c r="G50" s="30"/>
      <c r="H50" s="33"/>
      <c r="I50" s="33"/>
      <c r="J50" s="33"/>
      <c r="K50" s="41"/>
      <c r="L50" s="33"/>
      <c r="M50" s="33"/>
      <c r="N50" s="33"/>
    </row>
    <row r="51" spans="1:14" ht="15">
      <c r="A51" s="27"/>
      <c r="B51" s="28"/>
      <c r="C51" s="28"/>
      <c r="D51" s="28"/>
      <c r="E51" s="29"/>
      <c r="F51" s="29"/>
      <c r="G51" s="30"/>
      <c r="H51" s="33"/>
      <c r="I51" s="33"/>
      <c r="J51" s="33"/>
      <c r="K51" s="41"/>
      <c r="L51" s="33"/>
      <c r="M51" s="33"/>
      <c r="N51" s="33"/>
    </row>
    <row r="52" spans="1:14" ht="15">
      <c r="A52" s="27"/>
      <c r="B52" s="28"/>
      <c r="C52" s="28"/>
      <c r="D52" s="28"/>
      <c r="E52" s="29"/>
      <c r="F52" s="29"/>
      <c r="G52" s="30"/>
      <c r="H52" s="33"/>
      <c r="I52" s="33"/>
      <c r="J52" s="33"/>
      <c r="K52" s="41"/>
      <c r="L52" s="33"/>
      <c r="M52" s="33"/>
      <c r="N52" s="33"/>
    </row>
    <row r="53" spans="1:14" ht="15">
      <c r="A53" s="27"/>
      <c r="B53" s="28"/>
      <c r="C53" s="28"/>
      <c r="D53" s="28"/>
      <c r="E53" s="29"/>
      <c r="F53" s="29"/>
      <c r="G53" s="30"/>
      <c r="H53" s="33"/>
      <c r="I53" s="33"/>
      <c r="J53" s="33"/>
      <c r="K53" s="41"/>
      <c r="L53" s="33"/>
      <c r="M53" s="33"/>
      <c r="N53" s="33"/>
    </row>
    <row r="54" spans="1:14" ht="15">
      <c r="A54" s="27"/>
      <c r="B54" s="28"/>
      <c r="C54" s="28"/>
      <c r="D54" s="28"/>
      <c r="E54" s="29"/>
      <c r="F54" s="29"/>
      <c r="G54" s="30"/>
      <c r="H54" s="33"/>
      <c r="I54" s="33"/>
      <c r="J54" s="33"/>
      <c r="K54" s="41"/>
      <c r="L54" s="33"/>
      <c r="M54" s="33"/>
      <c r="N54" s="33"/>
    </row>
    <row r="55" spans="1:14" ht="15">
      <c r="A55" s="27"/>
      <c r="B55" s="28"/>
      <c r="C55" s="28"/>
      <c r="D55" s="28"/>
      <c r="E55" s="29"/>
      <c r="F55" s="29"/>
      <c r="G55" s="30"/>
      <c r="H55" s="33"/>
      <c r="I55" s="33"/>
      <c r="J55" s="33"/>
      <c r="K55" s="41"/>
      <c r="L55" s="33"/>
      <c r="M55" s="33"/>
      <c r="N55" s="33"/>
    </row>
    <row r="56" spans="1:14" ht="15">
      <c r="A56" s="27"/>
      <c r="B56" s="28"/>
      <c r="C56" s="28"/>
      <c r="D56" s="28"/>
      <c r="E56" s="29"/>
      <c r="F56" s="29"/>
      <c r="G56" s="30"/>
      <c r="H56" s="33"/>
      <c r="I56" s="33"/>
      <c r="J56" s="33"/>
      <c r="K56" s="41"/>
      <c r="L56" s="33"/>
      <c r="M56" s="33"/>
      <c r="N56" s="33"/>
    </row>
    <row r="57" spans="1:14" ht="15">
      <c r="A57" s="27"/>
      <c r="B57" s="28"/>
      <c r="C57" s="28"/>
      <c r="D57" s="28"/>
      <c r="E57" s="29"/>
      <c r="F57" s="29"/>
      <c r="G57" s="30"/>
      <c r="H57" s="33"/>
      <c r="I57" s="33"/>
      <c r="J57" s="33"/>
      <c r="K57" s="41"/>
      <c r="L57" s="33"/>
      <c r="M57" s="33"/>
      <c r="N57" s="33"/>
    </row>
    <row r="58" spans="1:14" ht="15">
      <c r="A58" s="27"/>
      <c r="B58" s="28"/>
      <c r="C58" s="28"/>
      <c r="D58" s="28"/>
      <c r="E58" s="29"/>
      <c r="F58" s="29"/>
      <c r="G58" s="30"/>
      <c r="H58" s="33"/>
      <c r="I58" s="33"/>
      <c r="J58" s="33"/>
      <c r="K58" s="41"/>
      <c r="L58" s="33"/>
      <c r="M58" s="33"/>
      <c r="N58" s="33"/>
    </row>
    <row r="59" spans="1:11" ht="15">
      <c r="A59" s="27"/>
      <c r="B59" s="28"/>
      <c r="C59" s="28"/>
      <c r="D59" s="28"/>
      <c r="E59" s="29"/>
      <c r="F59" s="29"/>
      <c r="G59" s="30"/>
      <c r="K59" s="40"/>
    </row>
    <row r="60" spans="1:11" ht="15">
      <c r="A60" s="27"/>
      <c r="B60" s="28"/>
      <c r="C60" s="28"/>
      <c r="D60" s="28"/>
      <c r="E60" s="29"/>
      <c r="F60" s="29"/>
      <c r="G60" s="30"/>
      <c r="K60" s="40"/>
    </row>
    <row r="61" spans="1:11" ht="15">
      <c r="A61" s="27"/>
      <c r="B61" s="28"/>
      <c r="C61" s="28"/>
      <c r="D61" s="28"/>
      <c r="E61" s="29"/>
      <c r="F61" s="29"/>
      <c r="G61" s="30"/>
      <c r="K61" s="40"/>
    </row>
    <row r="62" spans="1:11" ht="15">
      <c r="A62" s="27"/>
      <c r="B62" s="28"/>
      <c r="C62" s="28"/>
      <c r="D62" s="28"/>
      <c r="E62" s="29"/>
      <c r="F62" s="29"/>
      <c r="G62" s="30"/>
      <c r="J62" s="4" t="s">
        <v>22</v>
      </c>
      <c r="K62" s="40"/>
    </row>
    <row r="63" spans="1:11" ht="15">
      <c r="A63" s="27"/>
      <c r="B63" s="28"/>
      <c r="C63" s="28"/>
      <c r="D63" s="28"/>
      <c r="E63" s="29"/>
      <c r="F63" s="29"/>
      <c r="G63" s="30"/>
      <c r="K63" s="40"/>
    </row>
    <row r="64" spans="1:7" ht="15">
      <c r="A64" s="27"/>
      <c r="B64" s="28"/>
      <c r="C64" s="28"/>
      <c r="D64" s="28"/>
      <c r="E64" s="29"/>
      <c r="F64" s="29"/>
      <c r="G64" s="30"/>
    </row>
    <row r="65" spans="1:7" ht="15">
      <c r="A65" s="27"/>
      <c r="B65" s="28"/>
      <c r="C65" s="28"/>
      <c r="D65" s="28"/>
      <c r="E65" s="29"/>
      <c r="F65" s="29"/>
      <c r="G65" s="30"/>
    </row>
    <row r="66" spans="1:7" ht="15">
      <c r="A66" s="27"/>
      <c r="B66" s="28"/>
      <c r="C66" s="28"/>
      <c r="D66" s="28"/>
      <c r="E66" s="29"/>
      <c r="F66" s="29"/>
      <c r="G66" s="30"/>
    </row>
    <row r="67" spans="1:7" ht="15">
      <c r="A67" s="27"/>
      <c r="B67" s="28"/>
      <c r="C67" s="28"/>
      <c r="D67" s="28"/>
      <c r="E67" s="29"/>
      <c r="F67" s="29"/>
      <c r="G67" s="30"/>
    </row>
    <row r="68" spans="1:7" ht="15">
      <c r="A68" s="27"/>
      <c r="B68" s="28"/>
      <c r="C68" s="28"/>
      <c r="D68" s="28"/>
      <c r="E68" s="29"/>
      <c r="F68" s="29"/>
      <c r="G68" s="30"/>
    </row>
    <row r="69" spans="1:7" ht="15">
      <c r="A69" s="27"/>
      <c r="B69" s="28"/>
      <c r="C69" s="28"/>
      <c r="D69" s="28"/>
      <c r="E69" s="29"/>
      <c r="F69" s="29"/>
      <c r="G69" s="30"/>
    </row>
    <row r="70" spans="1:7" ht="15">
      <c r="A70" s="27"/>
      <c r="B70" s="28"/>
      <c r="C70" s="28"/>
      <c r="D70" s="28"/>
      <c r="E70" s="29"/>
      <c r="F70" s="29"/>
      <c r="G70" s="30"/>
    </row>
    <row r="71" spans="1:7" ht="15">
      <c r="A71" s="27"/>
      <c r="B71" s="28"/>
      <c r="C71" s="28"/>
      <c r="D71" s="28"/>
      <c r="E71" s="29"/>
      <c r="F71" s="29"/>
      <c r="G71" s="30"/>
    </row>
    <row r="72" spans="1:7" ht="15">
      <c r="A72" s="27"/>
      <c r="B72" s="28"/>
      <c r="C72" s="28"/>
      <c r="D72" s="28"/>
      <c r="E72" s="29"/>
      <c r="F72" s="29"/>
      <c r="G72" s="30"/>
    </row>
    <row r="73" spans="1:7" ht="15">
      <c r="A73" s="27"/>
      <c r="B73" s="28"/>
      <c r="C73" s="28"/>
      <c r="D73" s="28"/>
      <c r="E73" s="29"/>
      <c r="F73" s="29"/>
      <c r="G73" s="30"/>
    </row>
    <row r="79" spans="1:7" ht="15">
      <c r="A79" s="27"/>
      <c r="B79" s="28"/>
      <c r="C79" s="28"/>
      <c r="D79" s="28"/>
      <c r="E79" s="29"/>
      <c r="F79" s="29"/>
      <c r="G79" s="30"/>
    </row>
    <row r="80" spans="1:7" ht="15">
      <c r="A80" s="27"/>
      <c r="B80" s="28"/>
      <c r="C80" s="28"/>
      <c r="D80" s="28"/>
      <c r="E80" s="29"/>
      <c r="F80" s="29"/>
      <c r="G80" s="30"/>
    </row>
    <row r="81" spans="1:7" ht="15">
      <c r="A81" s="27"/>
      <c r="B81" s="28"/>
      <c r="C81" s="28"/>
      <c r="D81" s="28"/>
      <c r="E81" s="29"/>
      <c r="F81" s="29"/>
      <c r="G81" s="30"/>
    </row>
    <row r="82" spans="1:7" ht="15">
      <c r="A82" s="27"/>
      <c r="B82" s="28"/>
      <c r="C82" s="28"/>
      <c r="D82" s="28"/>
      <c r="E82" s="29"/>
      <c r="F82" s="29"/>
      <c r="G82" s="30"/>
    </row>
    <row r="83" spans="1:7" ht="15">
      <c r="A83" s="27"/>
      <c r="B83" s="28"/>
      <c r="C83" s="28"/>
      <c r="D83" s="28"/>
      <c r="E83" s="29"/>
      <c r="F83" s="29"/>
      <c r="G83" s="30"/>
    </row>
    <row r="84" spans="1:7" ht="15">
      <c r="A84" s="27"/>
      <c r="B84" s="28"/>
      <c r="C84" s="28"/>
      <c r="D84" s="28"/>
      <c r="E84" s="29"/>
      <c r="F84" s="29"/>
      <c r="G84" s="30"/>
    </row>
    <row r="85" spans="1:7" ht="15">
      <c r="A85" s="27"/>
      <c r="B85" s="28"/>
      <c r="C85" s="28"/>
      <c r="D85" s="28"/>
      <c r="E85" s="29"/>
      <c r="F85" s="29"/>
      <c r="G85" s="30"/>
    </row>
    <row r="86" spans="1:7" ht="15">
      <c r="A86" s="27"/>
      <c r="B86" s="28"/>
      <c r="C86" s="28"/>
      <c r="D86" s="28"/>
      <c r="E86" s="29"/>
      <c r="F86" s="29"/>
      <c r="G86" s="30"/>
    </row>
    <row r="87" spans="1:7" ht="15">
      <c r="A87" s="27"/>
      <c r="B87" s="28"/>
      <c r="C87" s="28"/>
      <c r="D87" s="28"/>
      <c r="E87" s="29"/>
      <c r="F87" s="29"/>
      <c r="G87" s="30"/>
    </row>
    <row r="88" spans="1:7" ht="15">
      <c r="A88" s="27"/>
      <c r="B88" s="28"/>
      <c r="C88" s="28"/>
      <c r="D88" s="28"/>
      <c r="E88" s="29"/>
      <c r="F88" s="29"/>
      <c r="G88" s="30"/>
    </row>
    <row r="89" spans="1:7" ht="15">
      <c r="A89" s="27"/>
      <c r="B89" s="28"/>
      <c r="C89" s="28"/>
      <c r="D89" s="28"/>
      <c r="E89" s="29"/>
      <c r="F89" s="29"/>
      <c r="G89" s="30"/>
    </row>
    <row r="90" spans="1:7" ht="15">
      <c r="A90" s="27"/>
      <c r="B90" s="28"/>
      <c r="C90" s="28"/>
      <c r="D90" s="28"/>
      <c r="E90" s="29"/>
      <c r="F90" s="29"/>
      <c r="G90" s="30"/>
    </row>
    <row r="91" spans="1:7" ht="15">
      <c r="A91" s="27"/>
      <c r="B91" s="28"/>
      <c r="C91" s="28"/>
      <c r="D91" s="28"/>
      <c r="E91" s="29"/>
      <c r="F91" s="29"/>
      <c r="G91" s="30"/>
    </row>
    <row r="92" spans="1:7" ht="15">
      <c r="A92" s="27"/>
      <c r="B92" s="28"/>
      <c r="C92" s="28"/>
      <c r="D92" s="28"/>
      <c r="E92" s="29"/>
      <c r="F92" s="29"/>
      <c r="G92" s="30"/>
    </row>
    <row r="93" spans="1:7" ht="15">
      <c r="A93" s="27"/>
      <c r="B93" s="28"/>
      <c r="C93" s="28"/>
      <c r="D93" s="28"/>
      <c r="E93" s="29"/>
      <c r="F93" s="29"/>
      <c r="G93" s="30"/>
    </row>
    <row r="94" spans="1:7" ht="15">
      <c r="A94" s="27"/>
      <c r="B94" s="28"/>
      <c r="C94" s="28"/>
      <c r="D94" s="28"/>
      <c r="E94" s="29"/>
      <c r="F94" s="29"/>
      <c r="G94" s="30"/>
    </row>
    <row r="95" spans="1:7" ht="15">
      <c r="A95" s="27"/>
      <c r="B95" s="28"/>
      <c r="C95" s="28"/>
      <c r="D95" s="28"/>
      <c r="E95" s="29"/>
      <c r="F95" s="29"/>
      <c r="G95" s="30"/>
    </row>
    <row r="96" spans="1:7" ht="15">
      <c r="A96" s="27"/>
      <c r="B96" s="28"/>
      <c r="C96" s="28"/>
      <c r="D96" s="28"/>
      <c r="E96" s="29"/>
      <c r="F96" s="29"/>
      <c r="G96" s="30"/>
    </row>
    <row r="97" spans="1:7" ht="15">
      <c r="A97" s="27"/>
      <c r="B97" s="28"/>
      <c r="C97" s="28"/>
      <c r="D97" s="28"/>
      <c r="E97" s="29"/>
      <c r="F97" s="29"/>
      <c r="G97" s="30"/>
    </row>
    <row r="98" spans="1:7" ht="15">
      <c r="A98" s="27"/>
      <c r="B98" s="28"/>
      <c r="C98" s="28"/>
      <c r="D98" s="28"/>
      <c r="E98" s="29"/>
      <c r="F98" s="29"/>
      <c r="G98" s="30"/>
    </row>
    <row r="99" spans="1:7" ht="15">
      <c r="A99" s="27"/>
      <c r="B99" s="28"/>
      <c r="C99" s="28"/>
      <c r="D99" s="28"/>
      <c r="E99" s="29"/>
      <c r="F99" s="29"/>
      <c r="G99" s="30"/>
    </row>
    <row r="100" spans="1:7" ht="15">
      <c r="A100" s="27"/>
      <c r="B100" s="28"/>
      <c r="C100" s="28"/>
      <c r="D100" s="28"/>
      <c r="E100" s="29"/>
      <c r="F100" s="29"/>
      <c r="G100" s="30"/>
    </row>
    <row r="101" spans="1:7" ht="15">
      <c r="A101" s="27"/>
      <c r="B101" s="28"/>
      <c r="C101" s="28"/>
      <c r="D101" s="28"/>
      <c r="E101" s="29"/>
      <c r="F101" s="29"/>
      <c r="G101" s="30"/>
    </row>
    <row r="102" spans="1:7" ht="15">
      <c r="A102" s="27"/>
      <c r="B102" s="28"/>
      <c r="C102" s="28"/>
      <c r="D102" s="28"/>
      <c r="E102" s="29"/>
      <c r="F102" s="29"/>
      <c r="G102" s="30"/>
    </row>
    <row r="103" spans="1:7" ht="15">
      <c r="A103" s="27"/>
      <c r="B103" s="28"/>
      <c r="C103" s="28"/>
      <c r="D103" s="28"/>
      <c r="E103" s="29"/>
      <c r="F103" s="29"/>
      <c r="G103" s="30"/>
    </row>
    <row r="104" spans="1:7" ht="15">
      <c r="A104" s="27"/>
      <c r="B104" s="28"/>
      <c r="C104" s="28"/>
      <c r="D104" s="28"/>
      <c r="E104" s="29"/>
      <c r="F104" s="29"/>
      <c r="G104" s="30"/>
    </row>
    <row r="105" spans="1:7" ht="15">
      <c r="A105" s="27"/>
      <c r="B105" s="28"/>
      <c r="C105" s="28"/>
      <c r="D105" s="28"/>
      <c r="E105" s="29"/>
      <c r="F105" s="29"/>
      <c r="G105" s="30"/>
    </row>
    <row r="106" spans="1:7" ht="15">
      <c r="A106" s="27"/>
      <c r="B106" s="28"/>
      <c r="C106" s="28"/>
      <c r="D106" s="28"/>
      <c r="E106" s="29"/>
      <c r="F106" s="29"/>
      <c r="G106" s="30"/>
    </row>
    <row r="107" spans="1:7" ht="15">
      <c r="A107" s="27"/>
      <c r="B107" s="28"/>
      <c r="C107" s="28"/>
      <c r="D107" s="28"/>
      <c r="E107" s="29"/>
      <c r="F107" s="29"/>
      <c r="G107" s="30"/>
    </row>
    <row r="108" spans="1:7" ht="15">
      <c r="A108" s="27"/>
      <c r="B108" s="28"/>
      <c r="C108" s="28"/>
      <c r="D108" s="28"/>
      <c r="E108" s="29"/>
      <c r="F108" s="29"/>
      <c r="G108" s="30"/>
    </row>
    <row r="109" spans="1:7" ht="15">
      <c r="A109" s="27"/>
      <c r="B109" s="28"/>
      <c r="C109" s="28"/>
      <c r="D109" s="28"/>
      <c r="E109" s="29"/>
      <c r="F109" s="29"/>
      <c r="G109" s="30"/>
    </row>
    <row r="110" spans="1:7" ht="15">
      <c r="A110" s="27"/>
      <c r="B110" s="28"/>
      <c r="C110" s="28"/>
      <c r="D110" s="28"/>
      <c r="E110" s="29"/>
      <c r="F110" s="29"/>
      <c r="G110" s="30"/>
    </row>
    <row r="111" spans="1:7" ht="15">
      <c r="A111" s="27"/>
      <c r="B111" s="28"/>
      <c r="C111" s="28"/>
      <c r="D111" s="28"/>
      <c r="E111" s="29"/>
      <c r="F111" s="29"/>
      <c r="G111" s="30"/>
    </row>
    <row r="112" spans="1:7" ht="15">
      <c r="A112" s="27"/>
      <c r="B112" s="28"/>
      <c r="C112" s="28"/>
      <c r="D112" s="28"/>
      <c r="E112" s="29"/>
      <c r="F112" s="29"/>
      <c r="G112" s="30"/>
    </row>
    <row r="113" spans="1:7" ht="15">
      <c r="A113" s="27"/>
      <c r="B113" s="28"/>
      <c r="C113" s="28"/>
      <c r="D113" s="28"/>
      <c r="E113" s="29"/>
      <c r="F113" s="29"/>
      <c r="G113" s="30"/>
    </row>
    <row r="114" spans="1:7" ht="15">
      <c r="A114" s="27"/>
      <c r="B114" s="28"/>
      <c r="C114" s="28"/>
      <c r="D114" s="28"/>
      <c r="E114" s="29"/>
      <c r="F114" s="29"/>
      <c r="G114" s="30"/>
    </row>
    <row r="115" spans="1:7" ht="15">
      <c r="A115" s="27"/>
      <c r="B115" s="28"/>
      <c r="C115" s="28"/>
      <c r="D115" s="28"/>
      <c r="E115" s="29"/>
      <c r="F115" s="29"/>
      <c r="G115" s="30"/>
    </row>
    <row r="116" spans="1:7" ht="15">
      <c r="A116" s="27"/>
      <c r="B116" s="28"/>
      <c r="C116" s="28"/>
      <c r="D116" s="28"/>
      <c r="E116" s="29"/>
      <c r="F116" s="29"/>
      <c r="G116" s="30"/>
    </row>
    <row r="117" spans="1:7" ht="15">
      <c r="A117" s="27"/>
      <c r="B117" s="28"/>
      <c r="C117" s="28"/>
      <c r="D117" s="28"/>
      <c r="E117" s="29"/>
      <c r="F117" s="29"/>
      <c r="G117" s="30"/>
    </row>
    <row r="118" spans="1:7" ht="15">
      <c r="A118" s="27"/>
      <c r="B118" s="28"/>
      <c r="C118" s="28"/>
      <c r="D118" s="28"/>
      <c r="E118" s="29"/>
      <c r="F118" s="29"/>
      <c r="G118" s="30"/>
    </row>
    <row r="119" spans="1:7" ht="15">
      <c r="A119" s="27"/>
      <c r="B119" s="28"/>
      <c r="C119" s="28"/>
      <c r="D119" s="28"/>
      <c r="E119" s="29"/>
      <c r="F119" s="29"/>
      <c r="G119" s="30"/>
    </row>
    <row r="120" spans="1:7" ht="15">
      <c r="A120" s="27"/>
      <c r="B120" s="28"/>
      <c r="C120" s="28"/>
      <c r="D120" s="28"/>
      <c r="E120" s="29"/>
      <c r="F120" s="29"/>
      <c r="G120" s="30"/>
    </row>
    <row r="121" spans="1:7" ht="15">
      <c r="A121" s="27"/>
      <c r="B121" s="28"/>
      <c r="C121" s="28"/>
      <c r="D121" s="28"/>
      <c r="E121" s="29"/>
      <c r="F121" s="29"/>
      <c r="G121" s="30"/>
    </row>
    <row r="122" spans="1:7" ht="15">
      <c r="A122" s="27"/>
      <c r="B122" s="28"/>
      <c r="C122" s="28"/>
      <c r="D122" s="28"/>
      <c r="E122" s="29"/>
      <c r="F122" s="29"/>
      <c r="G122" s="30"/>
    </row>
    <row r="123" spans="1:7" ht="15">
      <c r="A123" s="27"/>
      <c r="B123" s="28"/>
      <c r="C123" s="28"/>
      <c r="D123" s="28"/>
      <c r="E123" s="29"/>
      <c r="F123" s="29"/>
      <c r="G123" s="30"/>
    </row>
    <row r="124" spans="1:7" ht="15">
      <c r="A124" s="27"/>
      <c r="B124" s="28"/>
      <c r="C124" s="28"/>
      <c r="D124" s="28"/>
      <c r="E124" s="29"/>
      <c r="F124" s="29"/>
      <c r="G124" s="30"/>
    </row>
    <row r="125" spans="1:7" ht="15">
      <c r="A125" s="27"/>
      <c r="B125" s="28"/>
      <c r="C125" s="28"/>
      <c r="D125" s="28"/>
      <c r="E125" s="29"/>
      <c r="F125" s="29"/>
      <c r="G125" s="30"/>
    </row>
    <row r="126" spans="1:7" ht="15">
      <c r="A126" s="27"/>
      <c r="B126" s="28"/>
      <c r="C126" s="28"/>
      <c r="D126" s="28"/>
      <c r="E126" s="29"/>
      <c r="F126" s="29"/>
      <c r="G126" s="30"/>
    </row>
    <row r="127" spans="1:7" ht="15">
      <c r="A127" s="27"/>
      <c r="B127" s="28"/>
      <c r="C127" s="28"/>
      <c r="D127" s="28"/>
      <c r="E127" s="29"/>
      <c r="F127" s="29"/>
      <c r="G127" s="30"/>
    </row>
    <row r="128" spans="1:7" ht="15">
      <c r="A128" s="27"/>
      <c r="B128" s="28"/>
      <c r="C128" s="28"/>
      <c r="D128" s="28"/>
      <c r="E128" s="29"/>
      <c r="F128" s="29"/>
      <c r="G128" s="30"/>
    </row>
    <row r="129" spans="1:7" ht="15">
      <c r="A129" s="27"/>
      <c r="B129" s="28"/>
      <c r="C129" s="28"/>
      <c r="D129" s="28"/>
      <c r="E129" s="29"/>
      <c r="F129" s="29"/>
      <c r="G129" s="30"/>
    </row>
    <row r="130" spans="1:7" ht="15">
      <c r="A130" s="27"/>
      <c r="B130" s="28"/>
      <c r="C130" s="28"/>
      <c r="D130" s="28"/>
      <c r="E130" s="29"/>
      <c r="F130" s="29"/>
      <c r="G130" s="30"/>
    </row>
    <row r="131" spans="1:7" ht="15">
      <c r="A131" s="27"/>
      <c r="B131" s="28"/>
      <c r="C131" s="28"/>
      <c r="D131" s="28"/>
      <c r="E131" s="29"/>
      <c r="F131" s="29"/>
      <c r="G131" s="30"/>
    </row>
    <row r="132" spans="1:7" ht="15">
      <c r="A132" s="27"/>
      <c r="B132" s="28"/>
      <c r="C132" s="28"/>
      <c r="D132" s="28"/>
      <c r="E132" s="29"/>
      <c r="F132" s="29"/>
      <c r="G132" s="30"/>
    </row>
    <row r="133" spans="1:7" ht="15">
      <c r="A133" s="27"/>
      <c r="B133" s="28"/>
      <c r="C133" s="28"/>
      <c r="D133" s="28"/>
      <c r="E133" s="29"/>
      <c r="F133" s="29"/>
      <c r="G133" s="30"/>
    </row>
    <row r="134" spans="1:7" ht="15">
      <c r="A134" s="27"/>
      <c r="B134" s="28"/>
      <c r="C134" s="28"/>
      <c r="D134" s="28"/>
      <c r="E134" s="29"/>
      <c r="F134" s="29"/>
      <c r="G134" s="30"/>
    </row>
    <row r="135" spans="1:7" ht="15">
      <c r="A135" s="27"/>
      <c r="B135" s="28"/>
      <c r="C135" s="28"/>
      <c r="D135" s="28"/>
      <c r="E135" s="29"/>
      <c r="F135" s="29"/>
      <c r="G135" s="30"/>
    </row>
    <row r="136" spans="1:7" ht="15">
      <c r="A136" s="27"/>
      <c r="B136" s="28"/>
      <c r="C136" s="28"/>
      <c r="D136" s="28"/>
      <c r="E136" s="29"/>
      <c r="F136" s="29"/>
      <c r="G136" s="30"/>
    </row>
    <row r="137" spans="1:7" ht="15">
      <c r="A137" s="27"/>
      <c r="B137" s="28"/>
      <c r="C137" s="28"/>
      <c r="D137" s="28"/>
      <c r="E137" s="29"/>
      <c r="F137" s="29"/>
      <c r="G137" s="30"/>
    </row>
    <row r="138" spans="1:7" ht="15">
      <c r="A138" s="27"/>
      <c r="B138" s="28"/>
      <c r="C138" s="28"/>
      <c r="D138" s="28"/>
      <c r="E138" s="29"/>
      <c r="F138" s="29"/>
      <c r="G138" s="30"/>
    </row>
    <row r="139" spans="1:7" ht="15">
      <c r="A139" s="27"/>
      <c r="B139" s="28"/>
      <c r="C139" s="28"/>
      <c r="D139" s="28"/>
      <c r="E139" s="29"/>
      <c r="F139" s="29"/>
      <c r="G139" s="30"/>
    </row>
    <row r="140" spans="1:7" ht="15">
      <c r="A140" s="27"/>
      <c r="B140" s="28"/>
      <c r="C140" s="28"/>
      <c r="D140" s="28"/>
      <c r="E140" s="29"/>
      <c r="F140" s="29"/>
      <c r="G140" s="30"/>
    </row>
    <row r="141" spans="1:7" ht="15">
      <c r="A141" s="27"/>
      <c r="B141" s="28"/>
      <c r="C141" s="28"/>
      <c r="D141" s="28"/>
      <c r="E141" s="29"/>
      <c r="F141" s="29"/>
      <c r="G141" s="30"/>
    </row>
    <row r="142" spans="1:7" ht="15">
      <c r="A142" s="27"/>
      <c r="B142" s="28"/>
      <c r="C142" s="28"/>
      <c r="D142" s="28"/>
      <c r="E142" s="29"/>
      <c r="F142" s="29"/>
      <c r="G142" s="30"/>
    </row>
    <row r="143" spans="1:7" ht="15">
      <c r="A143" s="27"/>
      <c r="B143" s="28"/>
      <c r="C143" s="28"/>
      <c r="D143" s="28"/>
      <c r="E143" s="29"/>
      <c r="F143" s="29"/>
      <c r="G143" s="30"/>
    </row>
    <row r="144" spans="1:7" ht="15">
      <c r="A144" s="27"/>
      <c r="B144" s="28"/>
      <c r="C144" s="28"/>
      <c r="D144" s="28"/>
      <c r="E144" s="29"/>
      <c r="F144" s="29"/>
      <c r="G144" s="30"/>
    </row>
    <row r="145" spans="1:7" ht="15">
      <c r="A145" s="27"/>
      <c r="B145" s="28"/>
      <c r="C145" s="28"/>
      <c r="D145" s="28"/>
      <c r="E145" s="29"/>
      <c r="F145" s="29"/>
      <c r="G145" s="30"/>
    </row>
    <row r="146" spans="1:7" ht="15">
      <c r="A146" s="27"/>
      <c r="B146" s="28"/>
      <c r="C146" s="28"/>
      <c r="D146" s="28"/>
      <c r="E146" s="29"/>
      <c r="F146" s="29"/>
      <c r="G146" s="30"/>
    </row>
    <row r="147" spans="1:7" ht="15">
      <c r="A147" s="27"/>
      <c r="B147" s="28"/>
      <c r="C147" s="28"/>
      <c r="D147" s="28"/>
      <c r="E147" s="29"/>
      <c r="F147" s="29"/>
      <c r="G147" s="30"/>
    </row>
    <row r="148" spans="1:7" ht="15">
      <c r="A148" s="27"/>
      <c r="B148" s="28"/>
      <c r="C148" s="28"/>
      <c r="D148" s="28"/>
      <c r="E148" s="29"/>
      <c r="F148" s="29"/>
      <c r="G148" s="30"/>
    </row>
    <row r="149" spans="1:7" ht="15">
      <c r="A149" s="27"/>
      <c r="B149" s="28"/>
      <c r="C149" s="28"/>
      <c r="D149" s="28"/>
      <c r="E149" s="29"/>
      <c r="F149" s="29"/>
      <c r="G149" s="30"/>
    </row>
    <row r="150" spans="1:7" ht="15">
      <c r="A150" s="27"/>
      <c r="B150" s="28"/>
      <c r="C150" s="28"/>
      <c r="D150" s="28"/>
      <c r="E150" s="29"/>
      <c r="F150" s="29"/>
      <c r="G150" s="30"/>
    </row>
    <row r="151" spans="1:7" ht="15">
      <c r="A151" s="27"/>
      <c r="B151" s="28"/>
      <c r="C151" s="28"/>
      <c r="D151" s="28"/>
      <c r="E151" s="29"/>
      <c r="F151" s="29"/>
      <c r="G151" s="30"/>
    </row>
    <row r="152" spans="1:7" ht="15">
      <c r="A152" s="27"/>
      <c r="B152" s="28"/>
      <c r="C152" s="28"/>
      <c r="D152" s="28"/>
      <c r="E152" s="29"/>
      <c r="F152" s="29"/>
      <c r="G152" s="30"/>
    </row>
    <row r="153" spans="1:7" ht="15">
      <c r="A153" s="27"/>
      <c r="B153" s="28"/>
      <c r="C153" s="28"/>
      <c r="D153" s="28"/>
      <c r="E153" s="29"/>
      <c r="F153" s="29"/>
      <c r="G153" s="30"/>
    </row>
    <row r="154" spans="1:7" ht="15">
      <c r="A154" s="27"/>
      <c r="B154" s="31"/>
      <c r="C154" s="31"/>
      <c r="D154" s="31"/>
      <c r="E154" s="29"/>
      <c r="F154" s="29"/>
      <c r="G154" s="30"/>
    </row>
    <row r="155" spans="1:7" ht="15">
      <c r="A155" s="27"/>
      <c r="B155" s="31"/>
      <c r="C155" s="31"/>
      <c r="D155" s="31"/>
      <c r="E155" s="29"/>
      <c r="F155" s="29"/>
      <c r="G155" s="30"/>
    </row>
    <row r="156" spans="1:7" ht="15">
      <c r="A156" s="27"/>
      <c r="B156" s="31"/>
      <c r="C156" s="31"/>
      <c r="D156" s="31"/>
      <c r="E156" s="29"/>
      <c r="F156" s="29"/>
      <c r="G156" s="30"/>
    </row>
    <row r="157" spans="1:7" ht="15">
      <c r="A157" s="27"/>
      <c r="B157" s="31"/>
      <c r="C157" s="31"/>
      <c r="D157" s="31"/>
      <c r="E157" s="29"/>
      <c r="F157" s="29"/>
      <c r="G157" s="30"/>
    </row>
    <row r="158" spans="1:7" ht="15">
      <c r="A158" s="27"/>
      <c r="B158" s="31"/>
      <c r="C158" s="31"/>
      <c r="D158" s="31"/>
      <c r="E158" s="29"/>
      <c r="F158" s="29"/>
      <c r="G158" s="30"/>
    </row>
    <row r="159" spans="1:7" ht="15">
      <c r="A159" s="27"/>
      <c r="B159" s="31"/>
      <c r="C159" s="31"/>
      <c r="D159" s="31"/>
      <c r="E159" s="29"/>
      <c r="F159" s="29"/>
      <c r="G159" s="30"/>
    </row>
    <row r="160" spans="1:7" ht="15">
      <c r="A160" s="27"/>
      <c r="B160" s="31"/>
      <c r="C160" s="31"/>
      <c r="D160" s="31"/>
      <c r="E160" s="29"/>
      <c r="F160" s="29"/>
      <c r="G160" s="30"/>
    </row>
    <row r="161" spans="1:7" ht="15">
      <c r="A161" s="27"/>
      <c r="B161" s="31"/>
      <c r="C161" s="31"/>
      <c r="D161" s="31"/>
      <c r="E161" s="29"/>
      <c r="F161" s="29"/>
      <c r="G161" s="30"/>
    </row>
  </sheetData>
  <sheetProtection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mackinj</dc:creator>
  <cp:keywords/>
  <dc:description/>
  <cp:lastModifiedBy>mackinj</cp:lastModifiedBy>
  <cp:lastPrinted>2010-11-10T20:34:40Z</cp:lastPrinted>
  <dcterms:created xsi:type="dcterms:W3CDTF">2010-11-10T14:57:47Z</dcterms:created>
  <dcterms:modified xsi:type="dcterms:W3CDTF">2011-03-11T19:56:23Z</dcterms:modified>
  <cp:category/>
  <cp:version/>
  <cp:contentType/>
  <cp:contentStatus/>
</cp:coreProperties>
</file>